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environcorp.int\dfs-shares\NCSA\Arlington\Engineering\STACK Infrastructure\OR - POR03\12 Modeling Report\"/>
    </mc:Choice>
  </mc:AlternateContent>
  <xr:revisionPtr revIDLastSave="0" documentId="13_ncr:1_{31AF7F37-4827-4D66-B2D3-0B735C2FABD6}" xr6:coauthVersionLast="45" xr6:coauthVersionMax="45" xr10:uidLastSave="{00000000-0000-0000-0000-000000000000}"/>
  <bookViews>
    <workbookView xWindow="-120" yWindow="-120" windowWidth="29040" windowHeight="15840" activeTab="1" xr2:uid="{48505C09-C38D-451F-86FD-1348BE3EA8FF}"/>
  </bookViews>
  <sheets>
    <sheet name="Form Instructions" sheetId="16" r:id="rId1"/>
    <sheet name="1. Facility Information" sheetId="1" r:id="rId2"/>
    <sheet name="2. Emissions Units &amp; Activities" sheetId="2" r:id="rId3"/>
    <sheet name="3. Pollutant Emissions - EF" sheetId="9" r:id="rId4"/>
    <sheet name="3.  Pollutant Emissions Notes" sheetId="17" r:id="rId5"/>
    <sheet name="4. Material Balance Activities" sheetId="6" r:id="rId6"/>
    <sheet name="5. Pollutant Emissions - MB" sheetId="11" r:id="rId7"/>
    <sheet name="DEQ Pollutant List" sheetId="4" r:id="rId8"/>
    <sheet name="RevHistory" sheetId="13" state="hidden" r:id="rId9"/>
  </sheets>
  <definedNames>
    <definedName name="_xlnm._FilterDatabase" localSheetId="7" hidden="1">'DEQ Pollutant List'!$B$6:$D$617</definedName>
    <definedName name="_GoBack" localSheetId="0">'Form Instructions'!#REF!</definedName>
    <definedName name="_Order1" hidden="1">255</definedName>
    <definedName name="_Order2" hidden="1">255</definedName>
    <definedName name="HAPs">'DEQ Pollutant List'!$D$617:$D$625</definedName>
    <definedName name="OLE_LINK7" localSheetId="0">'Form Instructions'!$A$1</definedName>
    <definedName name="_xlnm.Print_Area" localSheetId="0">'Form Instructions'!$A$1:$M$99</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2" i="2" l="1"/>
  <c r="L52" i="2" s="1"/>
  <c r="M53" i="2"/>
  <c r="L53" i="2" s="1"/>
  <c r="M54" i="2"/>
  <c r="L54" i="2" s="1"/>
  <c r="M55" i="2"/>
  <c r="L55" i="2" s="1"/>
  <c r="M56" i="2"/>
  <c r="L56" i="2" s="1"/>
  <c r="M57" i="2"/>
  <c r="L57" i="2" s="1"/>
  <c r="M58" i="2"/>
  <c r="L58" i="2" s="1"/>
  <c r="M59" i="2"/>
  <c r="L59" i="2" s="1"/>
  <c r="M60" i="2"/>
  <c r="L60" i="2" s="1"/>
  <c r="M61" i="2"/>
  <c r="L61" i="2" s="1"/>
  <c r="M62" i="2"/>
  <c r="L62" i="2" s="1"/>
  <c r="M63" i="2"/>
  <c r="L63" i="2" s="1"/>
  <c r="E62" i="2"/>
  <c r="J62" i="2"/>
  <c r="I62" i="2" s="1"/>
  <c r="E63" i="2"/>
  <c r="J63" i="2"/>
  <c r="I63" i="2" s="1"/>
  <c r="E52" i="2"/>
  <c r="I52" i="2"/>
  <c r="J52" i="2"/>
  <c r="E53" i="2"/>
  <c r="J53" i="2"/>
  <c r="I53" i="2" s="1"/>
  <c r="E54" i="2"/>
  <c r="I54" i="2"/>
  <c r="J54" i="2"/>
  <c r="E55" i="2"/>
  <c r="J55" i="2"/>
  <c r="I55" i="2" s="1"/>
  <c r="E56" i="2"/>
  <c r="I56" i="2"/>
  <c r="J56" i="2"/>
  <c r="E57" i="2"/>
  <c r="J57" i="2"/>
  <c r="I57" i="2" s="1"/>
  <c r="E58" i="2"/>
  <c r="I58" i="2"/>
  <c r="J58" i="2"/>
  <c r="E59" i="2"/>
  <c r="J59" i="2"/>
  <c r="I59" i="2" s="1"/>
  <c r="E60" i="2"/>
  <c r="I60" i="2"/>
  <c r="J60" i="2"/>
  <c r="E61" i="2"/>
  <c r="J61" i="2"/>
  <c r="I61" i="2" s="1"/>
  <c r="E16" i="2"/>
  <c r="I16" i="2"/>
  <c r="J16" i="2"/>
  <c r="L16" i="2"/>
  <c r="M16" i="2"/>
  <c r="E17" i="2"/>
  <c r="J17" i="2"/>
  <c r="I17" i="2" s="1"/>
  <c r="M17" i="2"/>
  <c r="L17" i="2" s="1"/>
  <c r="E18" i="2"/>
  <c r="I18" i="2"/>
  <c r="J18" i="2"/>
  <c r="M18" i="2"/>
  <c r="L18" i="2" s="1"/>
  <c r="E19" i="2"/>
  <c r="J19" i="2"/>
  <c r="I19" i="2" s="1"/>
  <c r="M19" i="2"/>
  <c r="L19" i="2" s="1"/>
  <c r="E20" i="2"/>
  <c r="J20" i="2"/>
  <c r="I20" i="2" s="1"/>
  <c r="L20" i="2"/>
  <c r="M20" i="2"/>
  <c r="E21" i="2"/>
  <c r="J21" i="2"/>
  <c r="I21" i="2" s="1"/>
  <c r="M21" i="2"/>
  <c r="L21" i="2" s="1"/>
  <c r="E22" i="2"/>
  <c r="I22" i="2"/>
  <c r="J22" i="2"/>
  <c r="L22" i="2"/>
  <c r="M22" i="2"/>
  <c r="E23" i="2"/>
  <c r="I23" i="2"/>
  <c r="J23" i="2"/>
  <c r="M23" i="2"/>
  <c r="L23" i="2" s="1"/>
  <c r="E24" i="2"/>
  <c r="I24" i="2"/>
  <c r="J24" i="2"/>
  <c r="L24" i="2"/>
  <c r="M24" i="2"/>
  <c r="E25" i="2"/>
  <c r="J25" i="2"/>
  <c r="I25" i="2" s="1"/>
  <c r="M25" i="2"/>
  <c r="L25" i="2" s="1"/>
  <c r="E26" i="2"/>
  <c r="I26" i="2"/>
  <c r="J26" i="2"/>
  <c r="M26" i="2"/>
  <c r="L26" i="2" s="1"/>
  <c r="E27" i="2"/>
  <c r="J27" i="2"/>
  <c r="I27" i="2" s="1"/>
  <c r="M27" i="2"/>
  <c r="L27" i="2" s="1"/>
  <c r="E28" i="2"/>
  <c r="J28" i="2"/>
  <c r="I28" i="2" s="1"/>
  <c r="L28" i="2"/>
  <c r="M28" i="2"/>
  <c r="E29" i="2"/>
  <c r="J29" i="2"/>
  <c r="I29" i="2" s="1"/>
  <c r="L29" i="2"/>
  <c r="M29" i="2"/>
  <c r="E30" i="2"/>
  <c r="I30" i="2"/>
  <c r="J30" i="2"/>
  <c r="L30" i="2"/>
  <c r="M30" i="2"/>
  <c r="E31" i="2"/>
  <c r="I31" i="2"/>
  <c r="J31" i="2"/>
  <c r="M31" i="2"/>
  <c r="L31" i="2" s="1"/>
  <c r="E32" i="2"/>
  <c r="I32" i="2"/>
  <c r="J32" i="2"/>
  <c r="L32" i="2"/>
  <c r="M32" i="2"/>
  <c r="E33" i="2"/>
  <c r="J33" i="2"/>
  <c r="I33" i="2" s="1"/>
  <c r="M33" i="2"/>
  <c r="L33" i="2" s="1"/>
  <c r="E34" i="2"/>
  <c r="I34" i="2"/>
  <c r="J34" i="2"/>
  <c r="M34" i="2"/>
  <c r="L34" i="2" s="1"/>
  <c r="E35" i="2"/>
  <c r="J35" i="2"/>
  <c r="I35" i="2" s="1"/>
  <c r="M35" i="2"/>
  <c r="L35" i="2" s="1"/>
  <c r="E36" i="2"/>
  <c r="J36" i="2"/>
  <c r="I36" i="2" s="1"/>
  <c r="L36" i="2"/>
  <c r="M36" i="2"/>
  <c r="E37" i="2"/>
  <c r="J37" i="2"/>
  <c r="I37" i="2" s="1"/>
  <c r="L37" i="2"/>
  <c r="M37" i="2"/>
  <c r="E38" i="2"/>
  <c r="I38" i="2"/>
  <c r="J38" i="2"/>
  <c r="L38" i="2"/>
  <c r="M38" i="2"/>
  <c r="E39" i="2"/>
  <c r="I39" i="2"/>
  <c r="J39" i="2"/>
  <c r="M39" i="2"/>
  <c r="L39" i="2" s="1"/>
  <c r="E40" i="2"/>
  <c r="I40" i="2"/>
  <c r="J40" i="2"/>
  <c r="L40" i="2"/>
  <c r="M40" i="2"/>
  <c r="E41" i="2"/>
  <c r="J41" i="2"/>
  <c r="I41" i="2" s="1"/>
  <c r="M41" i="2"/>
  <c r="L41" i="2" s="1"/>
  <c r="E42" i="2"/>
  <c r="I42" i="2"/>
  <c r="J42" i="2"/>
  <c r="M42" i="2"/>
  <c r="L42" i="2" s="1"/>
  <c r="E43" i="2"/>
  <c r="J43" i="2"/>
  <c r="I43" i="2" s="1"/>
  <c r="M43" i="2"/>
  <c r="L43" i="2" s="1"/>
  <c r="E44" i="2"/>
  <c r="J44" i="2"/>
  <c r="I44" i="2" s="1"/>
  <c r="L44" i="2"/>
  <c r="M44" i="2"/>
  <c r="E45" i="2"/>
  <c r="J45" i="2"/>
  <c r="I45" i="2" s="1"/>
  <c r="L45" i="2"/>
  <c r="M45" i="2"/>
  <c r="E46" i="2"/>
  <c r="I46" i="2"/>
  <c r="J46" i="2"/>
  <c r="L46" i="2"/>
  <c r="M46" i="2"/>
  <c r="E47" i="2"/>
  <c r="I47" i="2"/>
  <c r="J47" i="2"/>
  <c r="M47" i="2"/>
  <c r="L47" i="2" s="1"/>
  <c r="E48" i="2"/>
  <c r="I48" i="2"/>
  <c r="J48" i="2"/>
  <c r="L48" i="2"/>
  <c r="M48" i="2"/>
  <c r="E49" i="2"/>
  <c r="J49" i="2"/>
  <c r="I49" i="2" s="1"/>
  <c r="M49" i="2"/>
  <c r="L49" i="2" s="1"/>
  <c r="E50" i="2"/>
  <c r="I50" i="2"/>
  <c r="J50" i="2"/>
  <c r="M50" i="2"/>
  <c r="L50" i="2" s="1"/>
  <c r="E51" i="2"/>
  <c r="J51" i="2"/>
  <c r="I51" i="2" s="1"/>
  <c r="M51" i="2"/>
  <c r="L51" i="2" s="1"/>
  <c r="L15" i="2"/>
  <c r="M15" i="2"/>
  <c r="I15" i="2"/>
  <c r="J15" i="2"/>
  <c r="E15" i="2"/>
  <c r="O62" i="9" l="1"/>
  <c r="N62" i="9" s="1"/>
  <c r="O61" i="9"/>
  <c r="O57" i="9"/>
  <c r="O56" i="9"/>
  <c r="O55" i="9"/>
  <c r="O49" i="9"/>
  <c r="O50" i="9"/>
  <c r="N50" i="9" s="1"/>
  <c r="O51" i="9"/>
  <c r="O52" i="9"/>
  <c r="O48" i="9"/>
  <c r="O41" i="9"/>
  <c r="O43" i="9"/>
  <c r="O19" i="9"/>
  <c r="O36" i="9"/>
  <c r="O35" i="9"/>
  <c r="O34" i="9"/>
  <c r="O30" i="9"/>
  <c r="O29" i="9"/>
  <c r="O23" i="9"/>
  <c r="O22" i="9"/>
  <c r="O21" i="9"/>
  <c r="O20" i="9"/>
  <c r="O18" i="9"/>
  <c r="O60" i="9"/>
  <c r="O59" i="9"/>
  <c r="O58" i="9"/>
  <c r="N58" i="9" s="1"/>
  <c r="O54" i="9"/>
  <c r="N54" i="9" s="1"/>
  <c r="O53" i="9"/>
  <c r="O47" i="9"/>
  <c r="O46" i="9"/>
  <c r="O45" i="9"/>
  <c r="N45" i="9" s="1"/>
  <c r="O44" i="9"/>
  <c r="O42" i="9"/>
  <c r="L19" i="9"/>
  <c r="L38" i="9"/>
  <c r="L37" i="9"/>
  <c r="L33" i="9"/>
  <c r="L32" i="9"/>
  <c r="L31" i="9"/>
  <c r="L28" i="9"/>
  <c r="L27" i="9"/>
  <c r="L26" i="9"/>
  <c r="L25" i="9"/>
  <c r="L24" i="9"/>
  <c r="L17" i="9"/>
  <c r="L16" i="9"/>
  <c r="N53" i="9"/>
  <c r="N42" i="9"/>
  <c r="N49" i="9"/>
  <c r="O40" i="9"/>
  <c r="L60" i="9"/>
  <c r="K60" i="9" s="1"/>
  <c r="L59" i="9"/>
  <c r="K59" i="9" s="1"/>
  <c r="L58" i="9"/>
  <c r="K58" i="9" s="1"/>
  <c r="L54" i="9"/>
  <c r="K54" i="9" s="1"/>
  <c r="L53" i="9"/>
  <c r="K53" i="9" s="1"/>
  <c r="L47" i="9"/>
  <c r="K47" i="9" s="1"/>
  <c r="L46" i="9"/>
  <c r="K46" i="9" s="1"/>
  <c r="L45" i="9"/>
  <c r="L44" i="9"/>
  <c r="K44" i="9" s="1"/>
  <c r="L42" i="9"/>
  <c r="K42" i="9" s="1"/>
  <c r="L43" i="9"/>
  <c r="K43" i="9" s="1"/>
  <c r="L62" i="9"/>
  <c r="K62" i="9" s="1"/>
  <c r="L61" i="9"/>
  <c r="K61" i="9" s="1"/>
  <c r="L57" i="9"/>
  <c r="K57" i="9" s="1"/>
  <c r="L56" i="9"/>
  <c r="K56" i="9" s="1"/>
  <c r="L55" i="9"/>
  <c r="L52" i="9"/>
  <c r="K52" i="9" s="1"/>
  <c r="L51" i="9"/>
  <c r="K51" i="9" s="1"/>
  <c r="L50" i="9"/>
  <c r="K50" i="9" s="1"/>
  <c r="L49" i="9"/>
  <c r="K49" i="9" s="1"/>
  <c r="L48" i="9"/>
  <c r="L41" i="9"/>
  <c r="K41" i="9" s="1"/>
  <c r="L40" i="9"/>
  <c r="K40" i="9" s="1"/>
  <c r="C63" i="9"/>
  <c r="G62" i="9"/>
  <c r="C62" i="9"/>
  <c r="G61" i="9"/>
  <c r="C61" i="9"/>
  <c r="G60" i="9"/>
  <c r="C60" i="9"/>
  <c r="G59" i="9"/>
  <c r="C59" i="9"/>
  <c r="G58" i="9"/>
  <c r="C58" i="9"/>
  <c r="G57" i="9"/>
  <c r="C57" i="9"/>
  <c r="G56" i="9"/>
  <c r="C56" i="9"/>
  <c r="G55" i="9"/>
  <c r="C55" i="9"/>
  <c r="G54" i="9"/>
  <c r="C54" i="9"/>
  <c r="G53" i="9"/>
  <c r="C53" i="9"/>
  <c r="G52" i="9"/>
  <c r="C52" i="9"/>
  <c r="G51" i="9"/>
  <c r="C51" i="9"/>
  <c r="G50" i="9"/>
  <c r="C50" i="9"/>
  <c r="G49" i="9"/>
  <c r="C49" i="9"/>
  <c r="G48" i="9"/>
  <c r="C48" i="9"/>
  <c r="G47" i="9"/>
  <c r="C47" i="9"/>
  <c r="G46" i="9"/>
  <c r="C46" i="9"/>
  <c r="K45" i="9"/>
  <c r="G45" i="9"/>
  <c r="C45" i="9"/>
  <c r="G44" i="9"/>
  <c r="C44" i="9"/>
  <c r="G43" i="9"/>
  <c r="C43" i="9"/>
  <c r="G42" i="9"/>
  <c r="C42" i="9"/>
  <c r="G41" i="9"/>
  <c r="C41" i="9"/>
  <c r="G40" i="9"/>
  <c r="C40" i="9"/>
  <c r="G38" i="9"/>
  <c r="G37" i="9"/>
  <c r="G36" i="9"/>
  <c r="G35" i="9"/>
  <c r="G34" i="9"/>
  <c r="G33" i="9"/>
  <c r="G32" i="9"/>
  <c r="G31" i="9"/>
  <c r="G30" i="9"/>
  <c r="G29" i="9"/>
  <c r="G28" i="9"/>
  <c r="G27" i="9"/>
  <c r="G26" i="9"/>
  <c r="G25" i="9"/>
  <c r="G24" i="9"/>
  <c r="G23" i="9"/>
  <c r="G22" i="9"/>
  <c r="G21" i="9"/>
  <c r="G20" i="9"/>
  <c r="G19" i="9"/>
  <c r="G18" i="9"/>
  <c r="G17" i="9"/>
  <c r="G16" i="9"/>
  <c r="K48" i="9" l="1"/>
  <c r="K55" i="9"/>
  <c r="N46" i="9"/>
  <c r="N47" i="9"/>
  <c r="N61" i="9"/>
  <c r="N57" i="9"/>
  <c r="N41" i="9"/>
  <c r="N60" i="9"/>
  <c r="N59" i="9"/>
  <c r="N44" i="9"/>
  <c r="N43" i="9"/>
  <c r="N56" i="9"/>
  <c r="N55" i="9"/>
  <c r="N52" i="9"/>
  <c r="N51" i="9"/>
  <c r="N48" i="9"/>
  <c r="N40" i="9"/>
  <c r="C39" i="9" l="1"/>
  <c r="C38" i="9"/>
  <c r="C37" i="9"/>
  <c r="C36" i="9"/>
  <c r="C35" i="9"/>
  <c r="C34" i="9"/>
  <c r="C33" i="9"/>
  <c r="C32" i="9"/>
  <c r="C31" i="9"/>
  <c r="C30" i="9"/>
  <c r="C29" i="9"/>
  <c r="C28" i="9"/>
  <c r="C27" i="9"/>
  <c r="C26" i="9"/>
  <c r="C25" i="9"/>
  <c r="C24" i="9"/>
  <c r="C23" i="9"/>
  <c r="C22" i="9"/>
  <c r="C21" i="9"/>
  <c r="C20" i="9"/>
  <c r="C19" i="9"/>
  <c r="C18" i="9"/>
  <c r="C17" i="9"/>
  <c r="C16" i="9"/>
  <c r="B67" i="9" l="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L35" i="9" l="1"/>
  <c r="L18" i="9"/>
  <c r="K28" i="9"/>
  <c r="K27" i="9"/>
  <c r="L30" i="9"/>
  <c r="K26" i="9"/>
  <c r="N30" i="9"/>
  <c r="K31" i="9"/>
  <c r="L34" i="9"/>
  <c r="K19" i="9"/>
  <c r="N34" i="9"/>
  <c r="N36" i="9"/>
  <c r="L29" i="9"/>
  <c r="K38" i="9"/>
  <c r="K25" i="9"/>
  <c r="O26" i="9"/>
  <c r="L23" i="9"/>
  <c r="K37" i="9"/>
  <c r="K24" i="9"/>
  <c r="L22" i="9"/>
  <c r="K33" i="9"/>
  <c r="K17" i="9"/>
  <c r="N22" i="9"/>
  <c r="L36" i="9"/>
  <c r="N20" i="9"/>
  <c r="L21" i="9"/>
  <c r="K32" i="9"/>
  <c r="K16" i="9"/>
  <c r="F39" i="9"/>
  <c r="L20" i="9"/>
  <c r="O24" i="9"/>
  <c r="O38" i="9"/>
  <c r="O33" i="9"/>
  <c r="O27" i="9"/>
  <c r="O28" i="9"/>
  <c r="N21" i="9"/>
  <c r="O37" i="9"/>
  <c r="O17" i="9"/>
  <c r="O32" i="9"/>
  <c r="N18" i="9"/>
  <c r="N19" i="9"/>
  <c r="N35" i="9"/>
  <c r="N29" i="9"/>
  <c r="N23" i="9"/>
  <c r="O16" i="9"/>
  <c r="O25" i="9"/>
  <c r="O31" i="9"/>
  <c r="D23" i="11"/>
  <c r="E23" i="11" s="1"/>
  <c r="D21" i="11"/>
  <c r="D40" i="11"/>
  <c r="E40" i="11" s="1"/>
  <c r="D41" i="11"/>
  <c r="E41" i="11" s="1"/>
  <c r="D42" i="11"/>
  <c r="E42" i="11" s="1"/>
  <c r="D43" i="11"/>
  <c r="E43" i="11" s="1"/>
  <c r="D44" i="11"/>
  <c r="E44" i="11" s="1"/>
  <c r="D45" i="11"/>
  <c r="E45" i="11" s="1"/>
  <c r="D46" i="11"/>
  <c r="E46" i="11" s="1"/>
  <c r="D47" i="11"/>
  <c r="E47" i="11" s="1"/>
  <c r="D48" i="11"/>
  <c r="E48" i="11" s="1"/>
  <c r="D49" i="11"/>
  <c r="E49" i="11" s="1"/>
  <c r="D50" i="11"/>
  <c r="E50" i="11" s="1"/>
  <c r="D51" i="11"/>
  <c r="E51" i="11" s="1"/>
  <c r="D52" i="11"/>
  <c r="E52" i="11" s="1"/>
  <c r="D53" i="11"/>
  <c r="E53" i="11" s="1"/>
  <c r="D54" i="11"/>
  <c r="E54" i="11" s="1"/>
  <c r="D55" i="11"/>
  <c r="E55" i="11" s="1"/>
  <c r="D56" i="11"/>
  <c r="E56" i="11" s="1"/>
  <c r="D57" i="11"/>
  <c r="E57" i="11" s="1"/>
  <c r="D58" i="11"/>
  <c r="E58" i="11" s="1"/>
  <c r="D59" i="11"/>
  <c r="E59" i="11" s="1"/>
  <c r="D60" i="11"/>
  <c r="E60" i="11" s="1"/>
  <c r="D61" i="11"/>
  <c r="E61" i="11" s="1"/>
  <c r="D62" i="11"/>
  <c r="E62" i="11" s="1"/>
  <c r="D63" i="11"/>
  <c r="E63" i="11" s="1"/>
  <c r="D64" i="11"/>
  <c r="E64" i="11" s="1"/>
  <c r="D65" i="11"/>
  <c r="E65" i="11" s="1"/>
  <c r="D66" i="11"/>
  <c r="E66" i="11" s="1"/>
  <c r="D67" i="11"/>
  <c r="E67" i="11" s="1"/>
  <c r="D68" i="11"/>
  <c r="E68" i="11" s="1"/>
  <c r="D69" i="11"/>
  <c r="E69" i="11" s="1"/>
  <c r="D70" i="11"/>
  <c r="E70" i="11" s="1"/>
  <c r="D71" i="11"/>
  <c r="E71" i="11" s="1"/>
  <c r="D72" i="11"/>
  <c r="E72" i="11" s="1"/>
  <c r="D73" i="11"/>
  <c r="E73" i="11" s="1"/>
  <c r="D74" i="11"/>
  <c r="E74" i="11" s="1"/>
  <c r="D75" i="11"/>
  <c r="E75" i="11" s="1"/>
  <c r="D76" i="11"/>
  <c r="E76" i="11" s="1"/>
  <c r="D77" i="11"/>
  <c r="E77" i="11" s="1"/>
  <c r="D78" i="11"/>
  <c r="E78" i="11" s="1"/>
  <c r="D79" i="11"/>
  <c r="E79" i="11" s="1"/>
  <c r="D80" i="11"/>
  <c r="E80" i="11" s="1"/>
  <c r="D81" i="11"/>
  <c r="E81" i="11" s="1"/>
  <c r="D82" i="11"/>
  <c r="E82" i="11" s="1"/>
  <c r="D83" i="11"/>
  <c r="E83" i="11" s="1"/>
  <c r="D84" i="11"/>
  <c r="E84" i="11" s="1"/>
  <c r="D85" i="11"/>
  <c r="E85" i="11" s="1"/>
  <c r="D86" i="11"/>
  <c r="E86" i="11" s="1"/>
  <c r="D87" i="11"/>
  <c r="E87" i="11" s="1"/>
  <c r="D88" i="11"/>
  <c r="E88" i="11" s="1"/>
  <c r="D89" i="11"/>
  <c r="E89" i="11" s="1"/>
  <c r="D90" i="11"/>
  <c r="E90" i="11" s="1"/>
  <c r="D91" i="11"/>
  <c r="E91" i="11" s="1"/>
  <c r="D92" i="11"/>
  <c r="E92" i="11" s="1"/>
  <c r="D93" i="11"/>
  <c r="E93" i="11" s="1"/>
  <c r="D94" i="11"/>
  <c r="E94" i="11" s="1"/>
  <c r="D95" i="11"/>
  <c r="E95" i="11" s="1"/>
  <c r="D96" i="11"/>
  <c r="E96" i="11" s="1"/>
  <c r="D97" i="11"/>
  <c r="E97" i="11" s="1"/>
  <c r="D98" i="11"/>
  <c r="E98" i="11" s="1"/>
  <c r="D99" i="11"/>
  <c r="E99" i="11" s="1"/>
  <c r="D100" i="11"/>
  <c r="E100" i="11" s="1"/>
  <c r="D101" i="11"/>
  <c r="E101" i="11" s="1"/>
  <c r="D102" i="11"/>
  <c r="E102" i="11" s="1"/>
  <c r="D103" i="11"/>
  <c r="E103" i="11" s="1"/>
  <c r="D104" i="11"/>
  <c r="E104" i="11" s="1"/>
  <c r="D105" i="11"/>
  <c r="E105" i="11" s="1"/>
  <c r="D106" i="11"/>
  <c r="E106" i="11" s="1"/>
  <c r="D107" i="11"/>
  <c r="E107" i="11" s="1"/>
  <c r="D108" i="11"/>
  <c r="E108" i="11" s="1"/>
  <c r="D109" i="11"/>
  <c r="E109" i="11" s="1"/>
  <c r="D110" i="11"/>
  <c r="E110" i="11" s="1"/>
  <c r="D111" i="11"/>
  <c r="E111" i="11" s="1"/>
  <c r="D112" i="11"/>
  <c r="E112" i="11" s="1"/>
  <c r="D113" i="11"/>
  <c r="E113" i="11" s="1"/>
  <c r="D114" i="11"/>
  <c r="E114" i="11" s="1"/>
  <c r="D115" i="11"/>
  <c r="E115" i="11" s="1"/>
  <c r="D116" i="11"/>
  <c r="E116" i="11" s="1"/>
  <c r="D117" i="11"/>
  <c r="E117" i="11" s="1"/>
  <c r="D118" i="11"/>
  <c r="E118" i="11" s="1"/>
  <c r="D119" i="11"/>
  <c r="E119" i="11" s="1"/>
  <c r="D120" i="11"/>
  <c r="E120" i="11" s="1"/>
  <c r="D121" i="11"/>
  <c r="E121" i="11" s="1"/>
  <c r="D122" i="11"/>
  <c r="E122" i="11" s="1"/>
  <c r="D123" i="11"/>
  <c r="E123" i="11" s="1"/>
  <c r="D124" i="11"/>
  <c r="E124" i="11" s="1"/>
  <c r="D125" i="11"/>
  <c r="E125" i="11" s="1"/>
  <c r="D126" i="11"/>
  <c r="E126" i="11" s="1"/>
  <c r="D127" i="11"/>
  <c r="E127" i="11" s="1"/>
  <c r="D128" i="11"/>
  <c r="E128" i="11" s="1"/>
  <c r="D129" i="11"/>
  <c r="E129" i="11" s="1"/>
  <c r="D130" i="11"/>
  <c r="E130" i="11" s="1"/>
  <c r="D131" i="11"/>
  <c r="E131" i="11" s="1"/>
  <c r="D132" i="11"/>
  <c r="E132" i="11" s="1"/>
  <c r="D133" i="11"/>
  <c r="E133" i="11" s="1"/>
  <c r="D134" i="11"/>
  <c r="E134" i="11" s="1"/>
  <c r="D135" i="11"/>
  <c r="E135" i="11" s="1"/>
  <c r="D136" i="11"/>
  <c r="E136" i="11" s="1"/>
  <c r="D137" i="11"/>
  <c r="E137" i="11" s="1"/>
  <c r="D138" i="11"/>
  <c r="E138" i="11" s="1"/>
  <c r="D139" i="11"/>
  <c r="E139" i="11" s="1"/>
  <c r="D140" i="11"/>
  <c r="E140" i="11" s="1"/>
  <c r="D141" i="11"/>
  <c r="E141" i="11" s="1"/>
  <c r="D142" i="11"/>
  <c r="E142" i="11" s="1"/>
  <c r="D143" i="11"/>
  <c r="E143" i="11" s="1"/>
  <c r="D144" i="11"/>
  <c r="E144" i="11" s="1"/>
  <c r="D145" i="11"/>
  <c r="E145" i="11" s="1"/>
  <c r="D146" i="11"/>
  <c r="E146" i="11" s="1"/>
  <c r="D147" i="11"/>
  <c r="E147" i="11" s="1"/>
  <c r="D148" i="11"/>
  <c r="E148" i="11" s="1"/>
  <c r="D149" i="11"/>
  <c r="E149" i="11" s="1"/>
  <c r="D150" i="11"/>
  <c r="E150" i="11" s="1"/>
  <c r="D151" i="11"/>
  <c r="E151" i="11" s="1"/>
  <c r="D152" i="11"/>
  <c r="E152" i="11" s="1"/>
  <c r="D153" i="11"/>
  <c r="E153" i="11" s="1"/>
  <c r="D154" i="11"/>
  <c r="E154" i="11" s="1"/>
  <c r="D155" i="11"/>
  <c r="E155" i="11" s="1"/>
  <c r="D156" i="11"/>
  <c r="E156" i="11" s="1"/>
  <c r="D157" i="11"/>
  <c r="E157" i="11" s="1"/>
  <c r="D158" i="11"/>
  <c r="E158" i="11" s="1"/>
  <c r="D159" i="11"/>
  <c r="E159" i="11" s="1"/>
  <c r="D160" i="11"/>
  <c r="E160" i="11" s="1"/>
  <c r="D161" i="11"/>
  <c r="E161" i="11" s="1"/>
  <c r="D162" i="11"/>
  <c r="E162" i="11" s="1"/>
  <c r="D163" i="11"/>
  <c r="E163" i="11" s="1"/>
  <c r="D164" i="11"/>
  <c r="E164" i="11" s="1"/>
  <c r="D165" i="11"/>
  <c r="E165" i="11" s="1"/>
  <c r="D166" i="11"/>
  <c r="E166" i="11" s="1"/>
  <c r="D167" i="11"/>
  <c r="E167" i="11" s="1"/>
  <c r="D168" i="11"/>
  <c r="E168" i="11" s="1"/>
  <c r="D169" i="11"/>
  <c r="E169" i="11" s="1"/>
  <c r="D170" i="11"/>
  <c r="E170" i="11" s="1"/>
  <c r="D171" i="11"/>
  <c r="E171" i="11" s="1"/>
  <c r="D172" i="11"/>
  <c r="E172" i="11" s="1"/>
  <c r="D173" i="11"/>
  <c r="E173" i="11" s="1"/>
  <c r="D174" i="11"/>
  <c r="E174" i="11" s="1"/>
  <c r="D175" i="11"/>
  <c r="E175" i="11" s="1"/>
  <c r="D176" i="11"/>
  <c r="E176" i="11" s="1"/>
  <c r="D177" i="11"/>
  <c r="E177" i="11" s="1"/>
  <c r="D178" i="11"/>
  <c r="E178" i="11" s="1"/>
  <c r="D179" i="11"/>
  <c r="E179" i="11" s="1"/>
  <c r="D180" i="11"/>
  <c r="E180" i="11" s="1"/>
  <c r="D181" i="11"/>
  <c r="E181" i="11" s="1"/>
  <c r="D182" i="11"/>
  <c r="E182" i="11" s="1"/>
  <c r="D183" i="11"/>
  <c r="E183" i="11" s="1"/>
  <c r="D184" i="11"/>
  <c r="E184" i="11" s="1"/>
  <c r="D185" i="11"/>
  <c r="E185" i="11" s="1"/>
  <c r="D186" i="11"/>
  <c r="E186" i="11" s="1"/>
  <c r="D187" i="11"/>
  <c r="E187" i="11" s="1"/>
  <c r="D188" i="11"/>
  <c r="E188" i="11" s="1"/>
  <c r="D189" i="11"/>
  <c r="E189" i="11" s="1"/>
  <c r="D190" i="11"/>
  <c r="E190" i="11" s="1"/>
  <c r="D191" i="11"/>
  <c r="E191" i="11" s="1"/>
  <c r="D192" i="11"/>
  <c r="E192" i="11" s="1"/>
  <c r="D193" i="11"/>
  <c r="E193" i="11" s="1"/>
  <c r="D194" i="11"/>
  <c r="E194" i="11" s="1"/>
  <c r="D195" i="11"/>
  <c r="E195" i="11" s="1"/>
  <c r="D196" i="11"/>
  <c r="E196" i="11" s="1"/>
  <c r="D197" i="11"/>
  <c r="E197" i="11" s="1"/>
  <c r="D198" i="11"/>
  <c r="E198" i="11" s="1"/>
  <c r="D199" i="11"/>
  <c r="E199" i="11" s="1"/>
  <c r="D200" i="11"/>
  <c r="E200" i="11" s="1"/>
  <c r="D201" i="11"/>
  <c r="E201" i="11" s="1"/>
  <c r="D202" i="11"/>
  <c r="E202" i="11" s="1"/>
  <c r="D203" i="11"/>
  <c r="E203" i="11" s="1"/>
  <c r="D204" i="11"/>
  <c r="E204" i="11" s="1"/>
  <c r="D205" i="11"/>
  <c r="E205" i="11" s="1"/>
  <c r="D206" i="11"/>
  <c r="E206" i="11" s="1"/>
  <c r="D207" i="11"/>
  <c r="E207" i="11" s="1"/>
  <c r="D208" i="11"/>
  <c r="E208" i="11" s="1"/>
  <c r="D209" i="11"/>
  <c r="E209" i="11" s="1"/>
  <c r="D210" i="11"/>
  <c r="E210" i="11" s="1"/>
  <c r="D211" i="11"/>
  <c r="E211" i="11" s="1"/>
  <c r="D212" i="11"/>
  <c r="E212" i="11" s="1"/>
  <c r="D213" i="11"/>
  <c r="E213" i="11" s="1"/>
  <c r="D214" i="11"/>
  <c r="E214" i="11" s="1"/>
  <c r="D215" i="11"/>
  <c r="E215" i="11" s="1"/>
  <c r="D216" i="11"/>
  <c r="E216" i="11" s="1"/>
  <c r="D217" i="11"/>
  <c r="E217" i="11" s="1"/>
  <c r="D218" i="11"/>
  <c r="E218" i="11" s="1"/>
  <c r="D219" i="11"/>
  <c r="E219" i="11" s="1"/>
  <c r="D220" i="11"/>
  <c r="E220" i="11" s="1"/>
  <c r="D221" i="11"/>
  <c r="E221" i="11" s="1"/>
  <c r="D222" i="11"/>
  <c r="E222" i="11" s="1"/>
  <c r="D223" i="11"/>
  <c r="E223" i="11" s="1"/>
  <c r="D224" i="11"/>
  <c r="E224" i="11" s="1"/>
  <c r="D225" i="11"/>
  <c r="E225" i="11" s="1"/>
  <c r="D226" i="11"/>
  <c r="E226" i="11" s="1"/>
  <c r="D227" i="11"/>
  <c r="E227" i="11" s="1"/>
  <c r="D228" i="11"/>
  <c r="E228" i="11" s="1"/>
  <c r="D229" i="11"/>
  <c r="E229" i="11" s="1"/>
  <c r="D230" i="11"/>
  <c r="E230" i="11" s="1"/>
  <c r="D231" i="11"/>
  <c r="E231" i="11" s="1"/>
  <c r="D232" i="11"/>
  <c r="E232" i="11" s="1"/>
  <c r="D233" i="11"/>
  <c r="E233" i="11" s="1"/>
  <c r="D234" i="11"/>
  <c r="E234" i="11" s="1"/>
  <c r="D235" i="11"/>
  <c r="E235" i="11" s="1"/>
  <c r="D236" i="11"/>
  <c r="E236" i="11" s="1"/>
  <c r="D237" i="11"/>
  <c r="E237" i="11" s="1"/>
  <c r="D238" i="11"/>
  <c r="E238" i="11" s="1"/>
  <c r="D239" i="11"/>
  <c r="E239" i="11" s="1"/>
  <c r="D240" i="11"/>
  <c r="E240" i="11" s="1"/>
  <c r="D241" i="11"/>
  <c r="E241" i="11" s="1"/>
  <c r="D242" i="11"/>
  <c r="E242" i="11" s="1"/>
  <c r="D243" i="11"/>
  <c r="E243" i="11" s="1"/>
  <c r="D244" i="11"/>
  <c r="E244" i="11" s="1"/>
  <c r="D245" i="11"/>
  <c r="E245" i="11" s="1"/>
  <c r="D246" i="11"/>
  <c r="E246" i="11" s="1"/>
  <c r="D247" i="11"/>
  <c r="E247" i="11" s="1"/>
  <c r="D248" i="11"/>
  <c r="E248" i="11" s="1"/>
  <c r="D249" i="11"/>
  <c r="E249" i="11" s="1"/>
  <c r="D250" i="11"/>
  <c r="E250" i="11" s="1"/>
  <c r="D251" i="11"/>
  <c r="E251" i="11" s="1"/>
  <c r="D252" i="11"/>
  <c r="E252" i="11" s="1"/>
  <c r="D253" i="11"/>
  <c r="E253" i="11" s="1"/>
  <c r="D254" i="11"/>
  <c r="E254" i="11" s="1"/>
  <c r="D255" i="11"/>
  <c r="E255" i="11" s="1"/>
  <c r="D256" i="11"/>
  <c r="E256" i="11" s="1"/>
  <c r="D257" i="11"/>
  <c r="E257" i="11" s="1"/>
  <c r="D258" i="11"/>
  <c r="E258" i="11" s="1"/>
  <c r="D259" i="11"/>
  <c r="E259" i="11" s="1"/>
  <c r="D260" i="11"/>
  <c r="E260" i="11" s="1"/>
  <c r="D261" i="11"/>
  <c r="E261" i="11" s="1"/>
  <c r="D262" i="11"/>
  <c r="E262" i="11" s="1"/>
  <c r="D263" i="11"/>
  <c r="E263" i="11" s="1"/>
  <c r="D264" i="11"/>
  <c r="E264" i="11" s="1"/>
  <c r="D265" i="11"/>
  <c r="E265" i="11" s="1"/>
  <c r="D266" i="11"/>
  <c r="E266" i="11" s="1"/>
  <c r="D267" i="11"/>
  <c r="E267" i="11" s="1"/>
  <c r="D268" i="11"/>
  <c r="E268" i="11" s="1"/>
  <c r="D269" i="11"/>
  <c r="E269" i="11" s="1"/>
  <c r="D270" i="11"/>
  <c r="E270" i="11" s="1"/>
  <c r="D271" i="11"/>
  <c r="E271" i="11" s="1"/>
  <c r="D272" i="11"/>
  <c r="E272" i="11" s="1"/>
  <c r="D273" i="11"/>
  <c r="E273" i="11" s="1"/>
  <c r="D274" i="11"/>
  <c r="E274" i="11" s="1"/>
  <c r="D275" i="11"/>
  <c r="E275" i="11" s="1"/>
  <c r="D276" i="11"/>
  <c r="E276" i="11" s="1"/>
  <c r="D277" i="11"/>
  <c r="E277" i="11" s="1"/>
  <c r="D278" i="11"/>
  <c r="E278" i="11" s="1"/>
  <c r="D279" i="11"/>
  <c r="E279" i="11" s="1"/>
  <c r="D280" i="11"/>
  <c r="E280" i="11" s="1"/>
  <c r="D281" i="11"/>
  <c r="E281" i="11" s="1"/>
  <c r="D282" i="11"/>
  <c r="E282" i="11" s="1"/>
  <c r="D283" i="11"/>
  <c r="E283" i="11" s="1"/>
  <c r="D284" i="11"/>
  <c r="E284" i="11" s="1"/>
  <c r="D285" i="11"/>
  <c r="E285" i="11" s="1"/>
  <c r="D286" i="11"/>
  <c r="E286" i="11" s="1"/>
  <c r="D287" i="11"/>
  <c r="E287" i="11" s="1"/>
  <c r="D288" i="11"/>
  <c r="E288" i="11" s="1"/>
  <c r="D289" i="11"/>
  <c r="E289" i="11" s="1"/>
  <c r="D290" i="11"/>
  <c r="E290" i="11" s="1"/>
  <c r="D291" i="11"/>
  <c r="E291" i="11" s="1"/>
  <c r="D292" i="11"/>
  <c r="E292" i="11" s="1"/>
  <c r="D293" i="11"/>
  <c r="E293" i="11" s="1"/>
  <c r="D294" i="11"/>
  <c r="E294" i="11" s="1"/>
  <c r="D295" i="11"/>
  <c r="E295" i="11" s="1"/>
  <c r="D296" i="11"/>
  <c r="E296" i="11" s="1"/>
  <c r="D297" i="11"/>
  <c r="E297" i="11" s="1"/>
  <c r="D298" i="11"/>
  <c r="E298" i="11" s="1"/>
  <c r="D299" i="11"/>
  <c r="E299" i="11" s="1"/>
  <c r="D300" i="11"/>
  <c r="E300" i="11" s="1"/>
  <c r="D301" i="11"/>
  <c r="E301" i="11" s="1"/>
  <c r="D302" i="11"/>
  <c r="E302" i="11" s="1"/>
  <c r="D303" i="11"/>
  <c r="E303" i="11" s="1"/>
  <c r="D304" i="11"/>
  <c r="E304" i="11" s="1"/>
  <c r="D305" i="11"/>
  <c r="E305" i="11" s="1"/>
  <c r="D306" i="11"/>
  <c r="E306" i="11" s="1"/>
  <c r="D307" i="11"/>
  <c r="E307" i="11" s="1"/>
  <c r="D308" i="11"/>
  <c r="E308" i="11" s="1"/>
  <c r="D309" i="11"/>
  <c r="E309" i="11" s="1"/>
  <c r="D310" i="11"/>
  <c r="E310" i="11" s="1"/>
  <c r="D311" i="11"/>
  <c r="E311" i="11" s="1"/>
  <c r="D312" i="11"/>
  <c r="E312" i="11" s="1"/>
  <c r="D313" i="11"/>
  <c r="E313" i="11" s="1"/>
  <c r="D314" i="11"/>
  <c r="E314" i="11" s="1"/>
  <c r="D315" i="11"/>
  <c r="E315" i="11" s="1"/>
  <c r="D316" i="11"/>
  <c r="E316" i="11" s="1"/>
  <c r="D317" i="11"/>
  <c r="E317" i="11" s="1"/>
  <c r="D318" i="11"/>
  <c r="E318" i="11" s="1"/>
  <c r="D319" i="11"/>
  <c r="E319" i="11" s="1"/>
  <c r="D320" i="11"/>
  <c r="E320" i="11" s="1"/>
  <c r="D321" i="11"/>
  <c r="E321" i="11" s="1"/>
  <c r="D322" i="11"/>
  <c r="E322" i="11" s="1"/>
  <c r="D323" i="11"/>
  <c r="E323" i="11" s="1"/>
  <c r="D324" i="11"/>
  <c r="E324" i="11" s="1"/>
  <c r="D325" i="11"/>
  <c r="E325" i="11" s="1"/>
  <c r="D326" i="11"/>
  <c r="E326" i="11" s="1"/>
  <c r="D327" i="11"/>
  <c r="E327" i="11" s="1"/>
  <c r="D328" i="11"/>
  <c r="E328" i="11" s="1"/>
  <c r="D329" i="11"/>
  <c r="E329" i="11" s="1"/>
  <c r="D330" i="11"/>
  <c r="E330" i="11" s="1"/>
  <c r="D331" i="11"/>
  <c r="E331" i="11" s="1"/>
  <c r="D332" i="11"/>
  <c r="E332" i="11" s="1"/>
  <c r="D333" i="11"/>
  <c r="E333" i="11" s="1"/>
  <c r="D334" i="11"/>
  <c r="E334" i="11" s="1"/>
  <c r="D335" i="11"/>
  <c r="E335" i="11" s="1"/>
  <c r="D336" i="11"/>
  <c r="E336" i="11" s="1"/>
  <c r="D337" i="11"/>
  <c r="E337" i="11" s="1"/>
  <c r="D338" i="11"/>
  <c r="E338" i="11" s="1"/>
  <c r="D339" i="11"/>
  <c r="E339" i="11" s="1"/>
  <c r="D340" i="11"/>
  <c r="E340" i="11" s="1"/>
  <c r="D341" i="11"/>
  <c r="E341" i="11" s="1"/>
  <c r="D342" i="11"/>
  <c r="E342" i="11" s="1"/>
  <c r="D343" i="11"/>
  <c r="E343" i="11" s="1"/>
  <c r="D344" i="11"/>
  <c r="E344" i="11" s="1"/>
  <c r="D345" i="11"/>
  <c r="E345" i="11" s="1"/>
  <c r="D346" i="11"/>
  <c r="E346" i="11" s="1"/>
  <c r="D347" i="11"/>
  <c r="E347" i="11" s="1"/>
  <c r="D348" i="11"/>
  <c r="E348" i="11" s="1"/>
  <c r="D349" i="11"/>
  <c r="E349" i="11" s="1"/>
  <c r="D350" i="11"/>
  <c r="E350" i="11" s="1"/>
  <c r="D351" i="11"/>
  <c r="E351" i="11" s="1"/>
  <c r="D352" i="11"/>
  <c r="E352" i="11" s="1"/>
  <c r="D353" i="11"/>
  <c r="E353" i="11" s="1"/>
  <c r="D354" i="11"/>
  <c r="E354" i="11" s="1"/>
  <c r="D355" i="11"/>
  <c r="E355" i="11" s="1"/>
  <c r="D356" i="11"/>
  <c r="E356" i="11" s="1"/>
  <c r="D357" i="11"/>
  <c r="E357" i="11" s="1"/>
  <c r="D358" i="11"/>
  <c r="E358" i="11" s="1"/>
  <c r="D359" i="11"/>
  <c r="E359" i="11" s="1"/>
  <c r="D360" i="11"/>
  <c r="E360" i="11" s="1"/>
  <c r="D361" i="11"/>
  <c r="E361" i="11" s="1"/>
  <c r="D362" i="11"/>
  <c r="E362" i="11" s="1"/>
  <c r="D363" i="11"/>
  <c r="E363" i="11" s="1"/>
  <c r="D364" i="11"/>
  <c r="E364" i="11" s="1"/>
  <c r="D365" i="11"/>
  <c r="E365" i="11" s="1"/>
  <c r="D366" i="11"/>
  <c r="E366" i="11" s="1"/>
  <c r="D367" i="11"/>
  <c r="E367" i="11" s="1"/>
  <c r="D368" i="11"/>
  <c r="E368" i="11" s="1"/>
  <c r="D369" i="11"/>
  <c r="E369" i="11" s="1"/>
  <c r="D370" i="11"/>
  <c r="E370" i="11" s="1"/>
  <c r="D371" i="11"/>
  <c r="E371" i="11" s="1"/>
  <c r="D372" i="11"/>
  <c r="E372" i="11" s="1"/>
  <c r="D373" i="11"/>
  <c r="E373" i="11" s="1"/>
  <c r="D374" i="11"/>
  <c r="E374" i="11" s="1"/>
  <c r="D375" i="11"/>
  <c r="E375" i="11" s="1"/>
  <c r="D376" i="11"/>
  <c r="E376" i="11" s="1"/>
  <c r="D377" i="11"/>
  <c r="E377" i="11" s="1"/>
  <c r="D378" i="11"/>
  <c r="E378" i="11" s="1"/>
  <c r="D379" i="11"/>
  <c r="E379" i="11" s="1"/>
  <c r="D380" i="11"/>
  <c r="E380" i="11" s="1"/>
  <c r="D381" i="11"/>
  <c r="E381" i="11" s="1"/>
  <c r="D382" i="11"/>
  <c r="E382" i="11" s="1"/>
  <c r="D383" i="11"/>
  <c r="E383" i="11" s="1"/>
  <c r="D384" i="11"/>
  <c r="E384" i="11" s="1"/>
  <c r="D385" i="11"/>
  <c r="E385" i="11" s="1"/>
  <c r="D386" i="11"/>
  <c r="E386" i="11" s="1"/>
  <c r="D387" i="11"/>
  <c r="E387" i="11" s="1"/>
  <c r="D388" i="11"/>
  <c r="E388" i="11" s="1"/>
  <c r="D389" i="11"/>
  <c r="E389" i="11" s="1"/>
  <c r="D390" i="11"/>
  <c r="E390" i="11" s="1"/>
  <c r="D391" i="11"/>
  <c r="E391" i="11" s="1"/>
  <c r="D392" i="11"/>
  <c r="E392" i="11" s="1"/>
  <c r="D393" i="11"/>
  <c r="E393" i="11" s="1"/>
  <c r="D394" i="11"/>
  <c r="E394" i="11" s="1"/>
  <c r="D395" i="11"/>
  <c r="E395" i="11" s="1"/>
  <c r="D396" i="11"/>
  <c r="E396" i="11" s="1"/>
  <c r="D397" i="11"/>
  <c r="E397" i="11" s="1"/>
  <c r="D398" i="11"/>
  <c r="E398" i="11" s="1"/>
  <c r="D399" i="11"/>
  <c r="E399" i="11" s="1"/>
  <c r="D400" i="11"/>
  <c r="E400" i="11" s="1"/>
  <c r="D401" i="11"/>
  <c r="E401" i="11" s="1"/>
  <c r="D402" i="11"/>
  <c r="E402" i="11" s="1"/>
  <c r="D403" i="11"/>
  <c r="E403" i="11" s="1"/>
  <c r="D404" i="11"/>
  <c r="E404" i="11" s="1"/>
  <c r="D405" i="11"/>
  <c r="E405" i="11" s="1"/>
  <c r="D406" i="11"/>
  <c r="E406" i="11" s="1"/>
  <c r="D407" i="11"/>
  <c r="E407" i="11" s="1"/>
  <c r="D408" i="11"/>
  <c r="E408" i="11" s="1"/>
  <c r="D409" i="11"/>
  <c r="E409" i="11" s="1"/>
  <c r="D410" i="11"/>
  <c r="E410" i="11" s="1"/>
  <c r="D411" i="11"/>
  <c r="E411" i="11" s="1"/>
  <c r="D412" i="11"/>
  <c r="E412" i="11" s="1"/>
  <c r="D413" i="11"/>
  <c r="E413" i="11" s="1"/>
  <c r="D414" i="11"/>
  <c r="E414" i="11" s="1"/>
  <c r="D415" i="11"/>
  <c r="E415" i="11" s="1"/>
  <c r="D416" i="11"/>
  <c r="E416" i="11" s="1"/>
  <c r="D417" i="11"/>
  <c r="E417" i="11" s="1"/>
  <c r="D418" i="11"/>
  <c r="E418" i="11" s="1"/>
  <c r="D419" i="11"/>
  <c r="E419" i="11" s="1"/>
  <c r="D420" i="11"/>
  <c r="E420" i="11" s="1"/>
  <c r="D421" i="11"/>
  <c r="E421" i="11" s="1"/>
  <c r="D422" i="11"/>
  <c r="E422" i="11" s="1"/>
  <c r="D423" i="11"/>
  <c r="E423" i="11" s="1"/>
  <c r="D424" i="11"/>
  <c r="E424" i="11" s="1"/>
  <c r="D425" i="11"/>
  <c r="E425" i="11" s="1"/>
  <c r="D426" i="11"/>
  <c r="E426" i="11" s="1"/>
  <c r="D427" i="11"/>
  <c r="E427" i="11" s="1"/>
  <c r="D428" i="11"/>
  <c r="E428" i="11" s="1"/>
  <c r="D429" i="11"/>
  <c r="E429" i="11" s="1"/>
  <c r="D430" i="11"/>
  <c r="E430" i="11" s="1"/>
  <c r="D431" i="11"/>
  <c r="E431" i="11" s="1"/>
  <c r="D432" i="11"/>
  <c r="E432" i="11" s="1"/>
  <c r="D433" i="11"/>
  <c r="E433" i="11" s="1"/>
  <c r="D434" i="11"/>
  <c r="E434" i="11" s="1"/>
  <c r="D435" i="11"/>
  <c r="E435" i="11" s="1"/>
  <c r="D436" i="11"/>
  <c r="E436" i="11" s="1"/>
  <c r="D437" i="11"/>
  <c r="E437" i="11" s="1"/>
  <c r="D438" i="11"/>
  <c r="E438" i="11" s="1"/>
  <c r="D439" i="11"/>
  <c r="E439" i="11" s="1"/>
  <c r="D440" i="11"/>
  <c r="E440" i="11" s="1"/>
  <c r="D441" i="11"/>
  <c r="E441" i="11" s="1"/>
  <c r="D442" i="11"/>
  <c r="E442" i="11" s="1"/>
  <c r="D443" i="11"/>
  <c r="E443" i="11" s="1"/>
  <c r="D444" i="11"/>
  <c r="E444" i="11" s="1"/>
  <c r="D445" i="11"/>
  <c r="E445" i="11" s="1"/>
  <c r="D446" i="11"/>
  <c r="E446" i="11" s="1"/>
  <c r="D447" i="11"/>
  <c r="E447" i="11" s="1"/>
  <c r="D448" i="11"/>
  <c r="E448" i="11" s="1"/>
  <c r="D449" i="11"/>
  <c r="E449" i="11" s="1"/>
  <c r="D450" i="11"/>
  <c r="E450" i="11" s="1"/>
  <c r="D451" i="11"/>
  <c r="E451" i="11" s="1"/>
  <c r="D452" i="11"/>
  <c r="E452" i="11" s="1"/>
  <c r="D453" i="11"/>
  <c r="E453" i="11" s="1"/>
  <c r="D454" i="11"/>
  <c r="E454" i="11" s="1"/>
  <c r="D455" i="11"/>
  <c r="E455" i="11" s="1"/>
  <c r="D456" i="11"/>
  <c r="E456" i="11" s="1"/>
  <c r="D457" i="11"/>
  <c r="E457" i="11" s="1"/>
  <c r="D458" i="11"/>
  <c r="E458" i="11" s="1"/>
  <c r="D459" i="11"/>
  <c r="E459" i="11" s="1"/>
  <c r="D460" i="11"/>
  <c r="E460" i="11" s="1"/>
  <c r="D461" i="11"/>
  <c r="E461" i="11" s="1"/>
  <c r="D462" i="11"/>
  <c r="E462" i="11" s="1"/>
  <c r="D463" i="11"/>
  <c r="E463" i="11" s="1"/>
  <c r="D464" i="11"/>
  <c r="E464" i="11" s="1"/>
  <c r="D465" i="11"/>
  <c r="E465" i="11" s="1"/>
  <c r="D466" i="11"/>
  <c r="E466" i="11" s="1"/>
  <c r="D467" i="11"/>
  <c r="E467" i="11" s="1"/>
  <c r="D468" i="11"/>
  <c r="E468" i="11" s="1"/>
  <c r="D469" i="11"/>
  <c r="E469" i="11" s="1"/>
  <c r="D470" i="11"/>
  <c r="E470" i="11" s="1"/>
  <c r="D471" i="11"/>
  <c r="E471" i="11" s="1"/>
  <c r="D472" i="11"/>
  <c r="E472" i="11" s="1"/>
  <c r="D473" i="11"/>
  <c r="E473" i="11" s="1"/>
  <c r="D474" i="11"/>
  <c r="E474" i="11" s="1"/>
  <c r="D475" i="11"/>
  <c r="E475" i="11" s="1"/>
  <c r="D476" i="11"/>
  <c r="E476" i="11" s="1"/>
  <c r="D477" i="11"/>
  <c r="E477" i="11" s="1"/>
  <c r="D478" i="11"/>
  <c r="E478" i="11" s="1"/>
  <c r="D479" i="11"/>
  <c r="E479" i="11" s="1"/>
  <c r="D480" i="11"/>
  <c r="E480" i="11" s="1"/>
  <c r="D481" i="11"/>
  <c r="E481" i="11" s="1"/>
  <c r="D482" i="11"/>
  <c r="E482" i="11" s="1"/>
  <c r="D483" i="11"/>
  <c r="E483" i="11" s="1"/>
  <c r="D484" i="11"/>
  <c r="E484" i="11" s="1"/>
  <c r="D485" i="11"/>
  <c r="E485" i="11" s="1"/>
  <c r="D486" i="11"/>
  <c r="E486" i="11" s="1"/>
  <c r="D487" i="11"/>
  <c r="E487" i="11" s="1"/>
  <c r="D488" i="11"/>
  <c r="E488" i="11" s="1"/>
  <c r="D489" i="11"/>
  <c r="E489" i="11" s="1"/>
  <c r="D490" i="11"/>
  <c r="E490" i="11" s="1"/>
  <c r="D491" i="11"/>
  <c r="E491" i="11" s="1"/>
  <c r="D492" i="11"/>
  <c r="E492" i="11" s="1"/>
  <c r="D493" i="11"/>
  <c r="E493" i="11" s="1"/>
  <c r="D494" i="11"/>
  <c r="E494" i="11" s="1"/>
  <c r="D495" i="11"/>
  <c r="E495" i="11" s="1"/>
  <c r="D496" i="11"/>
  <c r="E496" i="11" s="1"/>
  <c r="D497" i="11"/>
  <c r="E497" i="11" s="1"/>
  <c r="D498" i="11"/>
  <c r="E498" i="11" s="1"/>
  <c r="D499" i="11"/>
  <c r="E499" i="11" s="1"/>
  <c r="D500" i="11"/>
  <c r="E500" i="11" s="1"/>
  <c r="C64" i="9"/>
  <c r="D64" i="9" s="1"/>
  <c r="D65" i="9"/>
  <c r="D66" i="9"/>
  <c r="D67" i="9"/>
  <c r="D68" i="9"/>
  <c r="D69" i="9"/>
  <c r="D70" i="9"/>
  <c r="D71" i="9"/>
  <c r="D72" i="9"/>
  <c r="D73" i="9"/>
  <c r="D74" i="9"/>
  <c r="D75" i="9"/>
  <c r="D76" i="9"/>
  <c r="D77" i="9"/>
  <c r="D78" i="9"/>
  <c r="D79" i="9"/>
  <c r="D80" i="9"/>
  <c r="D81" i="9"/>
  <c r="D82" i="9"/>
  <c r="D83" i="9"/>
  <c r="D84" i="9"/>
  <c r="D85" i="9"/>
  <c r="C75" i="9"/>
  <c r="D86" i="9" s="1"/>
  <c r="D87" i="9"/>
  <c r="D88" i="9"/>
  <c r="D89" i="9"/>
  <c r="D90" i="9"/>
  <c r="D91" i="9"/>
  <c r="D92" i="9"/>
  <c r="D93" i="9"/>
  <c r="D94" i="9"/>
  <c r="D95" i="9"/>
  <c r="D96" i="9"/>
  <c r="D97" i="9"/>
  <c r="D98" i="9"/>
  <c r="D99" i="9"/>
  <c r="D100" i="9"/>
  <c r="D101" i="9"/>
  <c r="D102" i="9"/>
  <c r="D103" i="9"/>
  <c r="D104" i="9"/>
  <c r="D105" i="9"/>
  <c r="D106" i="9"/>
  <c r="D107" i="9"/>
  <c r="D108" i="9"/>
  <c r="D109" i="9"/>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C275" i="9"/>
  <c r="D27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C372" i="9"/>
  <c r="D372" i="9" s="1"/>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K13" i="9"/>
  <c r="D19" i="11"/>
  <c r="E19" i="11" s="1"/>
  <c r="D20" i="11"/>
  <c r="E20" i="11" s="1"/>
  <c r="E21" i="11"/>
  <c r="D22" i="11"/>
  <c r="E22" i="11" s="1"/>
  <c r="D24" i="11"/>
  <c r="E24" i="11" s="1"/>
  <c r="D25" i="11"/>
  <c r="E25" i="11" s="1"/>
  <c r="D26" i="11"/>
  <c r="E26" i="11" s="1"/>
  <c r="D27" i="11"/>
  <c r="E27" i="11" s="1"/>
  <c r="D28" i="11"/>
  <c r="E28" i="11" s="1"/>
  <c r="D29" i="11"/>
  <c r="E29" i="11" s="1"/>
  <c r="D30" i="11"/>
  <c r="E30" i="11" s="1"/>
  <c r="D31" i="11"/>
  <c r="E31" i="11" s="1"/>
  <c r="D32" i="11"/>
  <c r="E32" i="11" s="1"/>
  <c r="D33" i="11"/>
  <c r="E33" i="11" s="1"/>
  <c r="D34" i="11"/>
  <c r="E34" i="11" s="1"/>
  <c r="D35" i="11"/>
  <c r="E35" i="11" s="1"/>
  <c r="D36" i="11"/>
  <c r="E36" i="11" s="1"/>
  <c r="D37" i="11"/>
  <c r="E37" i="11" s="1"/>
  <c r="D38" i="11"/>
  <c r="E38" i="11" s="1"/>
  <c r="D39" i="11"/>
  <c r="E39" i="11" s="1"/>
  <c r="O14" i="9"/>
  <c r="N14" i="9"/>
  <c r="M14" i="9"/>
  <c r="L14" i="9"/>
  <c r="K14" i="9"/>
  <c r="J14" i="9"/>
  <c r="O13" i="9"/>
  <c r="N13" i="9"/>
  <c r="M13" i="9"/>
  <c r="L13" i="9"/>
  <c r="J13" i="9"/>
  <c r="I15" i="11"/>
  <c r="J15" i="11"/>
  <c r="K15" i="11"/>
  <c r="L15" i="11"/>
  <c r="M15" i="11"/>
  <c r="N15" i="11"/>
  <c r="I16" i="11"/>
  <c r="J16" i="11"/>
  <c r="K16" i="11"/>
  <c r="L16" i="11"/>
  <c r="M16" i="11"/>
  <c r="N16" i="11"/>
  <c r="F17" i="11"/>
  <c r="M17" i="11" s="1"/>
  <c r="I17" i="11"/>
  <c r="N13" i="11"/>
  <c r="N12" i="11"/>
  <c r="M13" i="11"/>
  <c r="M12" i="11"/>
  <c r="L13" i="11"/>
  <c r="L12" i="11"/>
  <c r="K13" i="11"/>
  <c r="K12" i="11"/>
  <c r="J13" i="11"/>
  <c r="J12" i="11"/>
  <c r="I13" i="11"/>
  <c r="I12" i="11"/>
  <c r="L17" i="11"/>
  <c r="K17" i="11"/>
  <c r="J17" i="11"/>
  <c r="F14" i="11"/>
  <c r="M14" i="11" s="1"/>
  <c r="J14" i="11"/>
  <c r="C13" i="9"/>
  <c r="D13" i="9"/>
  <c r="E14" i="11"/>
  <c r="E13" i="11"/>
  <c r="E12" i="11"/>
  <c r="C15" i="9"/>
  <c r="D15" i="9" s="1"/>
  <c r="D14" i="9"/>
  <c r="C14" i="9"/>
  <c r="D13" i="11"/>
  <c r="D14" i="11"/>
  <c r="D15" i="11"/>
  <c r="E15" i="11"/>
  <c r="D16" i="11"/>
  <c r="E16" i="11"/>
  <c r="D17" i="11"/>
  <c r="E17" i="11"/>
  <c r="D18" i="11"/>
  <c r="E18" i="11" s="1"/>
  <c r="D12" i="11"/>
  <c r="N16" i="9" l="1"/>
  <c r="N37" i="9"/>
  <c r="L39" i="9"/>
  <c r="F63" i="9"/>
  <c r="K29" i="9"/>
  <c r="K30" i="9"/>
  <c r="N26" i="9"/>
  <c r="N31" i="9"/>
  <c r="K20" i="9"/>
  <c r="K22" i="9"/>
  <c r="N38" i="9"/>
  <c r="K36" i="9"/>
  <c r="N32" i="9"/>
  <c r="N17" i="9"/>
  <c r="N28" i="9"/>
  <c r="N24" i="9"/>
  <c r="N25" i="9"/>
  <c r="N27" i="9"/>
  <c r="K21" i="9"/>
  <c r="K18" i="9"/>
  <c r="N33" i="9"/>
  <c r="K23" i="9"/>
  <c r="K34" i="9"/>
  <c r="K35" i="9"/>
  <c r="G39" i="9"/>
  <c r="O39" i="9" s="1"/>
  <c r="K39" i="9"/>
  <c r="N14" i="11"/>
  <c r="L14" i="11"/>
  <c r="N17" i="11"/>
  <c r="I14" i="11"/>
  <c r="K14" i="11"/>
  <c r="L63" i="9" l="1"/>
  <c r="G63" i="9"/>
  <c r="O63" i="9" s="1"/>
  <c r="N39" i="9"/>
  <c r="N63" i="9" l="1"/>
  <c r="K6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<sst xmlns="http://schemas.openxmlformats.org/spreadsheetml/2006/main" count="2811" uniqueCount="1492">
  <si>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</si>
  <si>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</si>
  <si>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</si>
  <si>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</si>
  <si>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</si>
  <si>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</si>
  <si>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</si>
  <si>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</si>
  <si>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</si>
  <si>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</si>
  <si>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</si>
  <si>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</si>
  <si>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</si>
  <si>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</si>
  <si>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ChemicalName</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</si>
  <si>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</si>
  <si>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</si>
  <si>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</si>
  <si>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</si>
  <si>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</si>
  <si>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</si>
  <si>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</si>
  <si>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</si>
  <si>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</si>
  <si>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</si>
  <si>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</si>
  <si>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</si>
  <si>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</si>
  <si>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</si>
  <si>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</si>
  <si>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</si>
  <si>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</si>
  <si>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</si>
  <si>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</si>
  <si>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</si>
  <si>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</si>
  <si>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</si>
  <si>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</si>
  <si>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</si>
  <si>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</si>
  <si>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</si>
  <si>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</si>
  <si>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</si>
  <si>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</si>
  <si>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</si>
  <si>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</si>
  <si>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</si>
  <si>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</si>
  <si>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</si>
  <si>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</si>
  <si>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</si>
  <si>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</si>
  <si>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</si>
  <si>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</si>
  <si>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</si>
  <si>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</si>
  <si>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2-Amino-5-(5-Nitro-2-Furyl)-1,3,4-Thiadiazol</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</si>
  <si>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</si>
  <si>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</si>
  <si>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</si>
  <si>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</si>
  <si>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</si>
  <si>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</si>
  <si>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</si>
  <si>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</si>
  <si>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</si>
  <si>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</si>
  <si>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</si>
  <si>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</si>
  <si>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</si>
  <si>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</si>
  <si>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</si>
  <si>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</si>
  <si>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</si>
  <si>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</si>
  <si>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</si>
  <si>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</si>
  <si>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</si>
  <si>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</si>
  <si>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</si>
  <si>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</si>
  <si>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</si>
  <si>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</si>
  <si>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</si>
  <si>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</si>
  <si>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</si>
  <si>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</si>
  <si>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</si>
  <si>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</si>
  <si>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</si>
  <si>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</si>
  <si>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</si>
  <si>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</si>
  <si>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</si>
  <si>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</si>
  <si>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</si>
  <si>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Tris-(1-Aziridinyl)phosphine sulfide</t>
  </si>
  <si>
    <t>103-33-3</t>
  </si>
  <si>
    <t>Azobenzene</t>
  </si>
  <si>
    <t>7440-39-3</t>
  </si>
  <si>
    <t>Barium and compounds</t>
  </si>
  <si>
    <t>71-43-2</t>
  </si>
  <si>
    <t>Benzene</t>
  </si>
  <si>
    <t>92-87-5</t>
  </si>
  <si>
    <t>Benzidine (and its salts)</t>
  </si>
  <si>
    <t>271-89-6</t>
  </si>
  <si>
    <t>Benzofuran</t>
  </si>
  <si>
    <t>98-07-7</t>
  </si>
  <si>
    <t>Benzoic trichloride (Benzotrichloride)</t>
  </si>
  <si>
    <t>98-88-4</t>
  </si>
  <si>
    <t>Benzoyl chloride</t>
  </si>
  <si>
    <t>94-36-0</t>
  </si>
  <si>
    <t>Benzoyl peroxide</t>
  </si>
  <si>
    <t>100-44-7</t>
  </si>
  <si>
    <t>Benzyl chloride</t>
  </si>
  <si>
    <t>1694-09-3</t>
  </si>
  <si>
    <t>Benzyl Violet 4B</t>
  </si>
  <si>
    <t>7440-41-7</t>
  </si>
  <si>
    <t>Beryllium and compounds</t>
  </si>
  <si>
    <t>1304-56-9</t>
  </si>
  <si>
    <t>Beryllium Oxide</t>
  </si>
  <si>
    <t>13510-49-1</t>
  </si>
  <si>
    <t>Beryllium Sulfate</t>
  </si>
  <si>
    <t>92-52-4</t>
  </si>
  <si>
    <t>Biphenyl</t>
  </si>
  <si>
    <t>111-44-4</t>
  </si>
  <si>
    <t>Bis(2-chloroethyl) ether (DCEE)</t>
  </si>
  <si>
    <t>542-88-1</t>
  </si>
  <si>
    <t>Bis(chloromethyl) ether</t>
  </si>
  <si>
    <t>103-23-1</t>
  </si>
  <si>
    <t>Bis(2-ethylhexyl) adipate</t>
  </si>
  <si>
    <t>117-81-7</t>
  </si>
  <si>
    <t>Bis(2-ethylhexyl) phthalate (DEHP)</t>
  </si>
  <si>
    <t>7726-95-6</t>
  </si>
  <si>
    <t>Bromine and compounds</t>
  </si>
  <si>
    <t>7789-30-2</t>
  </si>
  <si>
    <t>Bromine pentafluoride</t>
  </si>
  <si>
    <t>75-27-4</t>
  </si>
  <si>
    <t>Bromodichloromethane</t>
  </si>
  <si>
    <t>75-25-2</t>
  </si>
  <si>
    <t>Bromoform</t>
  </si>
  <si>
    <t>74-83-9</t>
  </si>
  <si>
    <t>Bromomethane (Methyl bromide)</t>
  </si>
  <si>
    <t>106-94-5</t>
  </si>
  <si>
    <t>1-Bromopropane (n-propyl bromide)</t>
  </si>
  <si>
    <t>126-72-7</t>
  </si>
  <si>
    <t>Tris(2,3-dibromopropyl)phosphate</t>
  </si>
  <si>
    <t>106-99-0</t>
  </si>
  <si>
    <t>1,3-Butadiene</t>
  </si>
  <si>
    <t>78-93-3</t>
  </si>
  <si>
    <t>2-Butanone (Methyl ethyl ketone)</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</si>
  <si>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</si>
  <si>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</si>
  <si>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</si>
  <si>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</si>
  <si>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</si>
  <si>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</si>
  <si>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</si>
  <si>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</si>
  <si>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</si>
  <si>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</si>
  <si>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</si>
  <si>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</si>
  <si>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</si>
  <si>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</si>
  <si>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</si>
  <si>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</si>
  <si>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</si>
  <si>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</si>
  <si>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</si>
  <si>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</si>
  <si>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</si>
  <si>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</si>
  <si>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</si>
  <si>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</si>
  <si>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</si>
  <si>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</si>
  <si>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</si>
  <si>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</si>
  <si>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</si>
  <si>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</si>
  <si>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</si>
  <si>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</si>
  <si>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</si>
  <si>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</si>
  <si>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</si>
  <si>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</si>
  <si>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</si>
  <si>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</si>
  <si>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</si>
  <si>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</si>
  <si>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</si>
  <si>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</si>
  <si>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</si>
  <si>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</si>
  <si>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</si>
  <si>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</si>
  <si>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</si>
  <si>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</si>
  <si>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</si>
  <si>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</si>
  <si>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</si>
  <si>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</si>
  <si>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</si>
  <si>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</si>
  <si>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</si>
  <si>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</si>
  <si>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</si>
  <si>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</si>
  <si>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</si>
  <si>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532-27-4</t>
  </si>
  <si>
    <t>2-Chloroacetophenone</t>
  </si>
  <si>
    <t>85535-84-8</t>
  </si>
  <si>
    <t>Chloroalkanes C10-13 (Chlorinated paraffins)</t>
  </si>
  <si>
    <t>106-47-8</t>
  </si>
  <si>
    <t>p-Chloroaniline</t>
  </si>
  <si>
    <t>108-90-7</t>
  </si>
  <si>
    <t>Chlorobenzene</t>
  </si>
  <si>
    <t>510-15-6</t>
  </si>
  <si>
    <t>Chlorobenzilate (Ethyl-4,4'-dichlorobenzilate)</t>
  </si>
  <si>
    <t>75-68-3</t>
  </si>
  <si>
    <t>1-Chloro-1,1-difluoroethane</t>
  </si>
  <si>
    <t>75-45-6</t>
  </si>
  <si>
    <t>Chlorodifluoromethane (Freon 22)</t>
  </si>
  <si>
    <t>75-00-3</t>
  </si>
  <si>
    <t>Chloroethane (Ethyl chloride)</t>
  </si>
  <si>
    <t>67-66-3</t>
  </si>
  <si>
    <t>Chloroform</t>
  </si>
  <si>
    <t>74-87-3</t>
  </si>
  <si>
    <t>Chloromethane (Methyl chloride)</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</si>
  <si>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</si>
  <si>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</si>
  <si>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</si>
  <si>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</si>
  <si>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</si>
  <si>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</si>
  <si>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</si>
  <si>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</si>
  <si>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</si>
  <si>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</si>
  <si>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</si>
  <si>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</si>
  <si>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</si>
  <si>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</si>
  <si>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</si>
  <si>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</si>
  <si>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</si>
  <si>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</si>
  <si>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</si>
  <si>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Chromic(VI) Acid</t>
  </si>
  <si>
    <t>18540-29-9</t>
  </si>
  <si>
    <t>569-61-9</t>
  </si>
  <si>
    <t>C.I. Basic Red 9 Monohydrochloride</t>
  </si>
  <si>
    <t>87-29-6</t>
  </si>
  <si>
    <t>Cinnamyl anthranilate</t>
  </si>
  <si>
    <t>7440-48-4</t>
  </si>
  <si>
    <t>Cobalt and compounds</t>
  </si>
  <si>
    <t>Coke Oven Emissions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</si>
  <si>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</si>
  <si>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</si>
  <si>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</si>
  <si>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</si>
  <si>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</si>
  <si>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</si>
  <si>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</si>
  <si>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</si>
  <si>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</si>
  <si>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</si>
  <si>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</si>
  <si>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</si>
  <si>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</si>
  <si>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</si>
  <si>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</si>
  <si>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</si>
  <si>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</si>
  <si>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</si>
  <si>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</si>
  <si>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</si>
  <si>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</si>
  <si>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</si>
  <si>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</si>
  <si>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</si>
  <si>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</si>
  <si>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</si>
  <si>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</si>
  <si>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</si>
  <si>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</si>
  <si>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</si>
  <si>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</si>
  <si>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</si>
  <si>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</si>
  <si>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Dantron</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</si>
  <si>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</si>
  <si>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</si>
  <si>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</si>
  <si>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</si>
  <si>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</si>
  <si>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</si>
  <si>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</si>
  <si>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</si>
  <si>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</si>
  <si>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</si>
  <si>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</si>
  <si>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</si>
  <si>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</si>
  <si>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</si>
  <si>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</si>
  <si>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</si>
  <si>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</si>
  <si>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</si>
  <si>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</si>
  <si>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</si>
  <si>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</si>
  <si>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2,4-Diaminotoluene (2,4-Toluene diamine)</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</si>
  <si>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</si>
  <si>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</si>
  <si>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</si>
  <si>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</si>
  <si>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</si>
  <si>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</si>
  <si>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</si>
  <si>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</si>
  <si>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</si>
  <si>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</si>
  <si>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</si>
  <si>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</si>
  <si>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</si>
  <si>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</si>
  <si>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</si>
  <si>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</si>
  <si>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</si>
  <si>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</si>
  <si>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</si>
  <si>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p-Dichlorobenzene (1,4-Dichlorobenzene)</t>
  </si>
  <si>
    <t>91-94-1</t>
  </si>
  <si>
    <t>3,3'-Dichlorobenzidine</t>
  </si>
  <si>
    <t>75-71-8</t>
  </si>
  <si>
    <t>Dichlorodifluoromethane (Freon 12)</t>
  </si>
  <si>
    <t>75-43-4</t>
  </si>
  <si>
    <t>Dichlorofluoromethane (Freon 21)</t>
  </si>
  <si>
    <t>75-34-3</t>
  </si>
  <si>
    <t>1,1-Dichloroethane (Ethylidene dichloride)</t>
  </si>
  <si>
    <t>156-60-5</t>
  </si>
  <si>
    <t>trans-1,2-dichloroethene</t>
  </si>
  <si>
    <t>75-09-2</t>
  </si>
  <si>
    <t>Dichloromethane (Methylene chloride)</t>
  </si>
  <si>
    <t>120-83-2</t>
  </si>
  <si>
    <t>2,4-Dichlorophenol</t>
  </si>
  <si>
    <t>94-75-7</t>
  </si>
  <si>
    <t>Dichlorophenoxyacetic acid, salts and esters (2,4-D)</t>
  </si>
  <si>
    <t>78-87-5</t>
  </si>
  <si>
    <t>1,2-Dichloropropane (Propylene dichloride)</t>
  </si>
  <si>
    <t>542-75-6</t>
  </si>
  <si>
    <t>1,3-Dichloropropene</t>
  </si>
  <si>
    <t>62-73-7</t>
  </si>
  <si>
    <t>Dichlorovos (DDVP)</t>
  </si>
  <si>
    <t>115-32-2</t>
  </si>
  <si>
    <t>Dicofol</t>
  </si>
  <si>
    <t>84-61-7</t>
  </si>
  <si>
    <t>Di-cyclohexyl phthalate (DCHP)</t>
  </si>
  <si>
    <t>60-57-1</t>
  </si>
  <si>
    <t>Dieldrin</t>
  </si>
  <si>
    <t>Diesel Particulate Matter</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</si>
  <si>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</si>
  <si>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</si>
  <si>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</si>
  <si>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</si>
  <si>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</si>
  <si>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</si>
  <si>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</si>
  <si>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</si>
  <si>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</si>
  <si>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</si>
  <si>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</si>
  <si>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</si>
  <si>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</si>
  <si>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</si>
  <si>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</si>
  <si>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</si>
  <si>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</si>
  <si>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Diethyltoluamide, N,N- (DEET)</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</si>
  <si>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</si>
  <si>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</si>
  <si>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</si>
  <si>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</si>
  <si>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</si>
  <si>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</si>
  <si>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</si>
  <si>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</si>
  <si>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</si>
  <si>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</si>
  <si>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</si>
  <si>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</si>
  <si>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</si>
  <si>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3,3'-Dimethylbenzidine (o-Tolidine)</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</si>
  <si>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</si>
  <si>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</si>
  <si>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</si>
  <si>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</si>
  <si>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</si>
  <si>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</si>
  <si>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</si>
  <si>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</si>
  <si>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</si>
  <si>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</si>
  <si>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</si>
  <si>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</si>
  <si>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</si>
  <si>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</si>
  <si>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</si>
  <si>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</si>
  <si>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</si>
  <si>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</si>
  <si>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</si>
  <si>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</si>
  <si>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</si>
  <si>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</si>
  <si>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</si>
  <si>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</si>
  <si>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</si>
  <si>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1,2-Diphenylhydrazine (Hydrazobenzene)</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</si>
  <si>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</si>
  <si>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</si>
  <si>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</si>
  <si>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</si>
  <si>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</si>
  <si>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</si>
  <si>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</si>
  <si>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</si>
  <si>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</si>
  <si>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</si>
  <si>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</si>
  <si>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</si>
  <si>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</si>
  <si>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</si>
  <si>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</si>
  <si>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</si>
  <si>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</si>
  <si>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</si>
  <si>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</si>
  <si>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</si>
  <si>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</si>
  <si>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</si>
  <si>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</si>
  <si>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</si>
  <si>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</si>
  <si>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</si>
  <si>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</si>
  <si>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</si>
  <si>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</si>
  <si>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</si>
  <si>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</si>
  <si>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</si>
  <si>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</si>
  <si>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</si>
  <si>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</si>
  <si>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</si>
  <si>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</si>
  <si>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</si>
  <si>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</si>
  <si>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</si>
  <si>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</si>
  <si>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</si>
  <si>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</si>
  <si>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</si>
  <si>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</si>
  <si>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</si>
  <si>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</si>
  <si>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</si>
  <si>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</si>
  <si>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</si>
  <si>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Ethyleneimine (Aziridine)</t>
  </si>
  <si>
    <t>75-21-8</t>
  </si>
  <si>
    <t>Ethylene oxide</t>
  </si>
  <si>
    <t>96-45-7</t>
  </si>
  <si>
    <t>Ethylene thiourea</t>
  </si>
  <si>
    <t>10028-22-5</t>
  </si>
  <si>
    <t>Ferric Sulfate</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</si>
  <si>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</si>
  <si>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</si>
  <si>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</si>
  <si>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</si>
  <si>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</si>
  <si>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</si>
  <si>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</si>
  <si>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</si>
  <si>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</si>
  <si>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</si>
  <si>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</si>
  <si>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</si>
  <si>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</si>
  <si>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</si>
  <si>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</si>
  <si>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</si>
  <si>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</si>
  <si>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</si>
  <si>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</si>
  <si>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</si>
  <si>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</si>
  <si>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</si>
  <si>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</si>
  <si>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</si>
  <si>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</si>
  <si>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</si>
  <si>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</si>
  <si>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</si>
  <si>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</si>
  <si>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</si>
  <si>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</si>
  <si>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</si>
  <si>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</si>
  <si>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Hexachlorocyclohexane, alpha-</t>
  </si>
  <si>
    <t>319-85-7</t>
  </si>
  <si>
    <t>Hexachlorocyclohexane, beta-</t>
  </si>
  <si>
    <t>58-89-9</t>
  </si>
  <si>
    <t>Hexachlorocyclohexane, gamma- (Lindane)</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</si>
  <si>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</si>
  <si>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</si>
  <si>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</si>
  <si>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</si>
  <si>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</si>
  <si>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</si>
  <si>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</si>
  <si>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</si>
  <si>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</si>
  <si>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</si>
  <si>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</si>
  <si>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</si>
  <si>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</si>
  <si>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</si>
  <si>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</si>
  <si>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</si>
  <si>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</si>
  <si>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</si>
  <si>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</si>
  <si>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</si>
  <si>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</si>
  <si>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</si>
  <si>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</si>
  <si>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</si>
  <si>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24267-56-9</t>
  </si>
  <si>
    <t>Iodine-131</t>
  </si>
  <si>
    <t>13463-40-6</t>
  </si>
  <si>
    <t>Iron pentacarbonyl</t>
  </si>
  <si>
    <t>78-59-1</t>
  </si>
  <si>
    <t>Isophorone</t>
  </si>
  <si>
    <t>78-79-5</t>
  </si>
  <si>
    <t>Isoprene, except from vegetative emission sources</t>
  </si>
  <si>
    <t>67-63-0</t>
  </si>
  <si>
    <t>Isopropyl alcohol</t>
  </si>
  <si>
    <t>98-82-8</t>
  </si>
  <si>
    <t>Isopropylbenzene (Cumene)</t>
  </si>
  <si>
    <t>80-05-7</t>
  </si>
  <si>
    <t>4,4'-Isopropylidenediphenol</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</si>
  <si>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</si>
  <si>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</si>
  <si>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</si>
  <si>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</si>
  <si>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</si>
  <si>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</si>
  <si>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</si>
  <si>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</si>
  <si>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</si>
  <si>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</si>
  <si>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</si>
  <si>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</si>
  <si>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</si>
  <si>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</si>
  <si>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</si>
  <si>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</si>
  <si>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</si>
  <si>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</si>
  <si>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</si>
  <si>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</si>
  <si>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</si>
  <si>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</si>
  <si>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</si>
  <si>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</si>
  <si>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Trans-2[(dimethylamino)-methylimino]-5-[2-(5-nitro-2-furyl)-vinyl]-1,3,4-oxadiazole</t>
  </si>
  <si>
    <t>101-14-4</t>
  </si>
  <si>
    <t>4,4'-Methylene bis(2-chloroaniline) (MOCA)</t>
  </si>
  <si>
    <t>101-77-9</t>
  </si>
  <si>
    <t>4,4'-Methylenedianiline (and its dichloride)</t>
  </si>
  <si>
    <t>13552-44-8</t>
  </si>
  <si>
    <t>4,4-Methylenedianiline dihydrochloride</t>
  </si>
  <si>
    <t>838-88-0</t>
  </si>
  <si>
    <t>4,4-Methylene bis(2-methylaniline)</t>
  </si>
  <si>
    <t>101-61-1</t>
  </si>
  <si>
    <t>4,4'-Methylene bis(N,N'-dimethyl)aniline</t>
  </si>
  <si>
    <t>101-68-8</t>
  </si>
  <si>
    <t>Methylene diphenyl diisocyanate (MDI)</t>
  </si>
  <si>
    <t>60-34-4</t>
  </si>
  <si>
    <t>Methyl hydrazine</t>
  </si>
  <si>
    <t>540-73-8</t>
  </si>
  <si>
    <t>1,2-Dimethylhydrazine</t>
  </si>
  <si>
    <t>74-88-4</t>
  </si>
  <si>
    <t>Methyl iodide (Iodomethane)</t>
  </si>
  <si>
    <t>108-10-1</t>
  </si>
  <si>
    <t>Methyl isobutyl ketone (MIBK, Hexone)</t>
  </si>
  <si>
    <t>624-83-9</t>
  </si>
  <si>
    <t>Methyl isocyanate</t>
  </si>
  <si>
    <t>75-86-5</t>
  </si>
  <si>
    <t>2-Methyllactonitrile (Acetone cyanohydrin)</t>
  </si>
  <si>
    <t>80-62-6</t>
  </si>
  <si>
    <t>Methyl methacrylate</t>
  </si>
  <si>
    <t>66-27-3</t>
  </si>
  <si>
    <t>Methyl Methanesulfonate</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</si>
  <si>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</si>
  <si>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</si>
  <si>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</si>
  <si>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</si>
  <si>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</si>
  <si>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</si>
  <si>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</si>
  <si>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</si>
  <si>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</si>
  <si>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</si>
  <si>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</si>
  <si>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</si>
  <si>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</si>
  <si>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</si>
  <si>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</si>
  <si>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</si>
  <si>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</si>
  <si>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</si>
  <si>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</si>
  <si>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</si>
  <si>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</si>
  <si>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</si>
  <si>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</si>
  <si>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</si>
  <si>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</si>
  <si>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</si>
  <si>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</si>
  <si>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</si>
  <si>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</si>
  <si>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</si>
  <si>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</si>
  <si>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</si>
  <si>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</si>
  <si>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</si>
  <si>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</si>
  <si>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</si>
  <si>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</si>
  <si>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</si>
  <si>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</si>
  <si>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</si>
  <si>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</si>
  <si>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</si>
  <si>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</si>
  <si>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</si>
  <si>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</si>
  <si>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</si>
  <si>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</si>
  <si>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</si>
  <si>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</si>
  <si>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</si>
  <si>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</si>
  <si>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</si>
  <si>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</si>
  <si>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</si>
  <si>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</si>
  <si>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</si>
  <si>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</si>
  <si>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</si>
  <si>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</si>
  <si>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</si>
  <si>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</si>
  <si>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</si>
  <si>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</si>
  <si>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</si>
  <si>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5-Nitro-o-Anisidine</t>
  </si>
  <si>
    <t>98-95-3</t>
  </si>
  <si>
    <t>Nitrobenzene</t>
  </si>
  <si>
    <t>92-93-3</t>
  </si>
  <si>
    <t>4-Nitrobiphenyl</t>
  </si>
  <si>
    <t>1836-75-5</t>
  </si>
  <si>
    <t>Nitrofen</t>
  </si>
  <si>
    <t>59-87-0</t>
  </si>
  <si>
    <t>Nitrofurazone</t>
  </si>
  <si>
    <t>555-84-0</t>
  </si>
  <si>
    <t>1-[(5-Nitrofurfurylidene)-amino]-2-imidazolidinone</t>
  </si>
  <si>
    <t>531-82-8</t>
  </si>
  <si>
    <t>N-[4-(5-nitro-2-furyl)-2-thiazolyl]-acetamide</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</si>
  <si>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</si>
  <si>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</si>
  <si>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</si>
  <si>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</si>
  <si>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</si>
  <si>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</si>
  <si>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</si>
  <si>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</si>
  <si>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</si>
  <si>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</si>
  <si>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</si>
  <si>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</si>
  <si>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</si>
  <si>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</si>
  <si>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</si>
  <si>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</si>
  <si>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</si>
  <si>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</si>
  <si>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</si>
  <si>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N-Nitrosodi-n-propylamine</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</si>
  <si>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</si>
  <si>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</si>
  <si>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</si>
  <si>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</si>
  <si>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</si>
  <si>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</si>
  <si>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</si>
  <si>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</si>
  <si>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</si>
  <si>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</si>
  <si>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</si>
  <si>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</si>
  <si>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</si>
  <si>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</si>
  <si>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</si>
  <si>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</si>
  <si>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</si>
  <si>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</si>
  <si>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Nonyphenol, 4- (&amp; ethoxylates)</t>
  </si>
  <si>
    <t>8014-95-7</t>
  </si>
  <si>
    <t>Oleum (fuming sulfuric acid)</t>
  </si>
  <si>
    <t>56-38-2</t>
  </si>
  <si>
    <t>Parathion</t>
  </si>
  <si>
    <t>87-86-5</t>
  </si>
  <si>
    <t>Pentachlorophenol</t>
  </si>
  <si>
    <t>32534-81-9</t>
  </si>
  <si>
    <t>Pentabromodiphenyl ether</t>
  </si>
  <si>
    <t>82-68-8</t>
  </si>
  <si>
    <t>Pentachloronitrobenzene (Quintobenzene)</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</si>
  <si>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</si>
  <si>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</si>
  <si>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</si>
  <si>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</si>
  <si>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</si>
  <si>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</si>
  <si>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</si>
  <si>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</si>
  <si>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</si>
  <si>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</si>
  <si>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</si>
  <si>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</si>
  <si>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</si>
  <si>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</si>
  <si>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</si>
  <si>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</si>
  <si>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</si>
  <si>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</si>
  <si>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</si>
  <si>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</si>
  <si>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</si>
  <si>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</si>
  <si>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</si>
  <si>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</si>
  <si>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</si>
  <si>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</si>
  <si>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</si>
  <si>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</si>
  <si>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</si>
  <si>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</si>
  <si>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</si>
  <si>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</si>
  <si>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</si>
  <si>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</si>
  <si>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</si>
  <si>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</si>
  <si>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</si>
  <si>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</si>
  <si>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</si>
  <si>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</si>
  <si>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</si>
  <si>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</si>
  <si>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</si>
  <si>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</si>
  <si>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</si>
  <si>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</si>
  <si>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</si>
  <si>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PBDE-47 [2,2',4,4'-Tetrabromodiphenyl ether]</t>
  </si>
  <si>
    <t>60348-60-9</t>
  </si>
  <si>
    <t>PBDE-99 [2,2’,4,4’,5-Pentabromodiphenyl ether]</t>
  </si>
  <si>
    <t>189084-64-8</t>
  </si>
  <si>
    <t>17026-54-3</t>
  </si>
  <si>
    <t>68631-49-2</t>
  </si>
  <si>
    <t>PBDE-153 [2,2',4,4',5,5'-hexabromodiphenyl ether]</t>
  </si>
  <si>
    <t>17026-58-4</t>
  </si>
  <si>
    <t>68928-80-3</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</si>
  <si>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</si>
  <si>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</si>
  <si>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</si>
  <si>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</si>
  <si>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</si>
  <si>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</si>
  <si>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</si>
  <si>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</si>
  <si>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</si>
  <si>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</si>
  <si>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</si>
  <si>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</si>
  <si>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</si>
  <si>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</si>
  <si>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</si>
  <si>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</si>
  <si>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</si>
  <si>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</si>
  <si>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</si>
  <si>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</si>
  <si>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</si>
  <si>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</si>
  <si>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</si>
  <si>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</si>
  <si>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</si>
  <si>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</si>
  <si>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</si>
  <si>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</si>
  <si>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</si>
  <si>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</si>
  <si>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</si>
  <si>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</si>
  <si>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</si>
  <si>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</si>
  <si>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</si>
  <si>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</si>
  <si>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</si>
  <si>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</si>
  <si>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</si>
  <si>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</si>
  <si>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</si>
  <si>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</si>
  <si>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</si>
  <si>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</si>
  <si>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</si>
  <si>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</si>
  <si>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</si>
  <si>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</si>
  <si>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</si>
  <si>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</si>
  <si>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</si>
  <si>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</si>
  <si>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PCB-209 [2,2'3,3',4,4',5,5',6,6 '-decachlorobiphenyl]</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</si>
  <si>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</si>
  <si>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</si>
  <si>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</si>
  <si>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</si>
  <si>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</si>
  <si>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</si>
  <si>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</si>
  <si>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</si>
  <si>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</si>
  <si>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</si>
  <si>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</si>
  <si>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</si>
  <si>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</si>
  <si>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</si>
  <si>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</si>
  <si>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</si>
  <si>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</si>
  <si>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</si>
  <si>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</si>
  <si>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</si>
  <si>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</si>
  <si>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</si>
  <si>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</si>
  <si>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</si>
  <si>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</si>
  <si>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</si>
  <si>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</si>
  <si>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</si>
  <si>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</si>
  <si>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</si>
  <si>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</si>
  <si>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</si>
  <si>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</si>
  <si>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</si>
  <si>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</si>
  <si>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</si>
  <si>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</si>
  <si>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</si>
  <si>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</si>
  <si>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</si>
  <si>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</si>
  <si>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</si>
  <si>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</si>
  <si>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</si>
  <si>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</si>
  <si>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</si>
  <si>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</si>
  <si>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</si>
  <si>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</si>
  <si>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</si>
  <si>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</si>
  <si>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</si>
  <si>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</si>
  <si>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</si>
  <si>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</si>
  <si>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</si>
  <si>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</si>
  <si>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</si>
  <si>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</si>
  <si>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</si>
  <si>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</si>
  <si>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</si>
  <si>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</si>
  <si>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</si>
  <si>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</si>
  <si>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</si>
  <si>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</si>
  <si>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</si>
  <si>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</si>
  <si>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</si>
  <si>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</si>
  <si>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</si>
  <si>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</si>
  <si>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</si>
  <si>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</si>
  <si>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</si>
  <si>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</si>
  <si>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</si>
  <si>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</si>
  <si>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</si>
  <si>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</si>
  <si>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</si>
  <si>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</si>
  <si>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</si>
  <si>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</si>
  <si>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</si>
  <si>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</si>
  <si>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</si>
  <si>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</si>
  <si>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</si>
  <si>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</si>
  <si>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</si>
  <si>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</si>
  <si>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</si>
  <si>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</si>
  <si>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</si>
  <si>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</si>
  <si>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</si>
  <si>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</si>
  <si>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</si>
  <si>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</si>
  <si>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</si>
  <si>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</si>
  <si>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</si>
  <si>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</si>
  <si>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</si>
  <si>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</si>
  <si>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</si>
  <si>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</si>
  <si>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</si>
  <si>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</si>
  <si>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</si>
  <si>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</si>
  <si>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</si>
  <si>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</si>
  <si>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</si>
  <si>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</si>
  <si>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</si>
  <si>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</si>
  <si>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</si>
  <si>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</si>
  <si>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</si>
  <si>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</si>
  <si>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</si>
  <si>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</si>
  <si>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</si>
  <si>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</si>
  <si>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</si>
  <si>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</si>
  <si>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</si>
  <si>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</si>
  <si>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</si>
  <si>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</si>
  <si>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</si>
  <si>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</si>
  <si>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</si>
  <si>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</si>
  <si>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</si>
  <si>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</si>
  <si>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</si>
  <si>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</si>
  <si>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</si>
  <si>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</si>
  <si>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</si>
  <si>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</si>
  <si>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</si>
  <si>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</si>
  <si>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</si>
  <si>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</si>
  <si>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</si>
  <si>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1,2-Propyleneimine (2-Methylaziridine)</t>
  </si>
  <si>
    <t>51-52-5</t>
  </si>
  <si>
    <t>Propylthiouracil</t>
  </si>
  <si>
    <t>110-86-1</t>
  </si>
  <si>
    <t>Pyridine</t>
  </si>
  <si>
    <t>91-22-5</t>
  </si>
  <si>
    <t>Quinoline</t>
  </si>
  <si>
    <t>106-51-4</t>
  </si>
  <si>
    <t>Quinone</t>
  </si>
  <si>
    <t>Radon and its decay products</t>
  </si>
  <si>
    <t>Refractory Ceramic Fibers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</si>
  <si>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</si>
  <si>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</si>
  <si>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</si>
  <si>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</si>
  <si>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</si>
  <si>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</si>
  <si>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</si>
  <si>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</si>
  <si>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</si>
  <si>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</si>
  <si>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</si>
  <si>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</si>
  <si>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</si>
  <si>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</si>
  <si>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</si>
  <si>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</si>
  <si>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</si>
  <si>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</si>
  <si>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</si>
  <si>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</si>
  <si>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</si>
  <si>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</si>
  <si>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</si>
  <si>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</si>
  <si>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</si>
  <si>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</si>
  <si>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</si>
  <si>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</si>
  <si>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</si>
  <si>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</si>
  <si>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</si>
  <si>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7446-71-9</t>
  </si>
  <si>
    <t>Sulfur trioxide</t>
  </si>
  <si>
    <t>Talc containing asbestiform fibers</t>
  </si>
  <si>
    <t>100-21-0</t>
  </si>
  <si>
    <t>Terephthalic acid</t>
  </si>
  <si>
    <t>40088-47-9</t>
  </si>
  <si>
    <t>Tetrabromodiphenyl ether</t>
  </si>
  <si>
    <t>630-20-6</t>
  </si>
  <si>
    <t>1,1,1,2-Tetrachloroethane</t>
  </si>
  <si>
    <t>79-34-5</t>
  </si>
  <si>
    <t>1,1,2,2-Tetrachloroethane</t>
  </si>
  <si>
    <t>127-18-4</t>
  </si>
  <si>
    <t>Tetrachloroethene (Perchloroethylene)</t>
  </si>
  <si>
    <t>58-90-2</t>
  </si>
  <si>
    <t>2,3,4,6-Tetrachlorophenol</t>
  </si>
  <si>
    <t>811-97-2</t>
  </si>
  <si>
    <t>1,1,1,2-Tetrafluoroethane</t>
  </si>
  <si>
    <t>7440-28-0</t>
  </si>
  <si>
    <t>Thallium and compounds</t>
  </si>
  <si>
    <t>62-55-5</t>
  </si>
  <si>
    <t>Thioacetamide</t>
  </si>
  <si>
    <t>139-65-1</t>
  </si>
  <si>
    <t>4,4-Thiodianiline</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</si>
  <si>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</si>
  <si>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</si>
  <si>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</si>
  <si>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</si>
  <si>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</si>
  <si>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</si>
  <si>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</si>
  <si>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</si>
  <si>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</si>
  <si>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</si>
  <si>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</si>
  <si>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</si>
  <si>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</si>
  <si>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</si>
  <si>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</si>
  <si>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</si>
  <si>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</si>
  <si>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</si>
  <si>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</si>
  <si>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</si>
  <si>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</si>
  <si>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</si>
  <si>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</si>
  <si>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</si>
  <si>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</si>
  <si>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Toxaphene (Polychlorinated camphenes)</t>
  </si>
  <si>
    <t>126-73-8</t>
  </si>
  <si>
    <t>Tributyl phosphate</t>
  </si>
  <si>
    <t>120-82-1</t>
  </si>
  <si>
    <t>1,2,4-Trichlorobenzene</t>
  </si>
  <si>
    <t>71-55-6</t>
  </si>
  <si>
    <t>1,1,1-Trichloroethane (Methyl chloroform)</t>
  </si>
  <si>
    <t>79-00-5</t>
  </si>
  <si>
    <t>1,1,2-Trichloroethane (Vinyl trichloride)</t>
  </si>
  <si>
    <t>79-01-6</t>
  </si>
  <si>
    <t>Trichloroethene (TCE, Trichloroethylene)</t>
  </si>
  <si>
    <t>75-69-4</t>
  </si>
  <si>
    <t>Trichlorofluoromethane (Freon 11)</t>
  </si>
  <si>
    <t>95-95-4</t>
  </si>
  <si>
    <t>2,4,5-Trichlorophenol</t>
  </si>
  <si>
    <t>88-06-2</t>
  </si>
  <si>
    <t>2,4,6-Trichlorophenol</t>
  </si>
  <si>
    <t>96-18-4</t>
  </si>
  <si>
    <t>1,2,3-Trichloropropane</t>
  </si>
  <si>
    <t>78-40-0</t>
  </si>
  <si>
    <t>Triethyl phosphine</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</si>
  <si>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</si>
  <si>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</si>
  <si>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</si>
  <si>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</si>
  <si>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</si>
  <si>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</si>
  <si>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</si>
  <si>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</si>
  <si>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</si>
  <si>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</si>
  <si>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</si>
  <si>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</si>
  <si>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</si>
  <si>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</si>
  <si>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</si>
  <si>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</si>
  <si>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</si>
  <si>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</si>
  <si>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</si>
  <si>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</si>
  <si>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</si>
  <si>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</si>
  <si>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</si>
  <si>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</si>
  <si>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Urethane (Ethyl carbamate)</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</si>
  <si>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</si>
  <si>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</si>
  <si>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</si>
  <si>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</si>
  <si>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</si>
  <si>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</si>
  <si>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</si>
  <si>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</si>
  <si>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</si>
  <si>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</si>
  <si>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</si>
  <si>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</si>
  <si>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</si>
  <si>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</si>
  <si>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</si>
  <si>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</si>
  <si>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</si>
  <si>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</si>
  <si>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</si>
  <si>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</si>
  <si>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</si>
  <si>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</si>
  <si>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</si>
  <si>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</si>
  <si>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</si>
  <si>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</si>
  <si>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</si>
  <si>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</si>
  <si>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</si>
  <si>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</si>
  <si>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</si>
  <si>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</si>
  <si>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</si>
  <si>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r>
      <rPr>
        <sz val="14"/>
        <color theme="1"/>
        <rFont val="Calibri"/>
        <family val="2"/>
        <scheme val="minor"/>
      </rPr>
      <t>Units</t>
    </r>
    <r>
      <rPr>
        <sz val="11"/>
        <color theme="1"/>
        <rFont val="Calibri"/>
        <family val="2"/>
        <scheme val="minor"/>
      </rPr>
      <t xml:space="preserve">
</t>
    </r>
    <r>
      <rPr>
        <sz val="9"/>
        <color theme="1"/>
        <rFont val="Calibri"/>
        <family val="2"/>
        <scheme val="minor"/>
      </rPr>
      <t>(e.g. hours operation, tons material, gallons)</t>
    </r>
  </si>
  <si>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</si>
  <si>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</si>
  <si>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</si>
  <si>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</si>
  <si>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</si>
  <si>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</si>
  <si>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</si>
  <si>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</si>
  <si>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</si>
  <si>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</si>
  <si>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</si>
  <si>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</si>
  <si>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</si>
  <si>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</si>
  <si>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</si>
  <si>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</si>
  <si>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</si>
  <si>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</si>
  <si>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</si>
  <si>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</si>
  <si>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</si>
  <si>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</si>
  <si>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</si>
  <si>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</si>
  <si>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</si>
  <si>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</si>
  <si>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PBDE-100 [2,2’,4,4’,6-Pentabromodiphenyl ether]</t>
  </si>
  <si>
    <t>PBDE-138 [2,2’,3,4,4’,5’-Hexabromodiphenyl ether]</t>
  </si>
  <si>
    <t>PBDE-154 [2,2’,4,4’,5,6’-Hexabromodiphenyl ether]</t>
  </si>
  <si>
    <t>PBDE-185 [2,2',3,4,4',5',6-Heptabromodiphenyl ether]</t>
  </si>
  <si>
    <t>PBDE-209 [Decabromodiphenyl ether]</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</si>
  <si>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</si>
  <si>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</si>
  <si>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</si>
  <si>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</si>
  <si>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</si>
  <si>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</si>
  <si>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</si>
  <si>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</si>
  <si>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Total Tetrachlorodibenzo-p-dioxin</t>
  </si>
  <si>
    <t>Total Pentachlorodibenzo-p-dioxin</t>
  </si>
  <si>
    <t>Total Hexachlorodibenzo-p-dioxin</t>
  </si>
  <si>
    <t>Total Heptachlorodibenzo-p-dioxin</t>
  </si>
  <si>
    <t>Total Tetrachlorodibenzofuran</t>
  </si>
  <si>
    <t>Total Pentachlorodibenzofuran</t>
  </si>
  <si>
    <t>Total Hexachlorodibenzofuran</t>
  </si>
  <si>
    <t>Total Heptachlorodibenzofuran</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</si>
  <si>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</si>
  <si>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</si>
  <si>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</si>
  <si>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</si>
  <si>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</si>
  <si>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</si>
  <si>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</si>
  <si>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</si>
  <si>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</si>
  <si>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</si>
  <si>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</si>
  <si>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</si>
  <si>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</si>
  <si>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DEQ Pollutant ID</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</si>
  <si>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</si>
  <si>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</si>
  <si>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</si>
  <si>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</si>
  <si>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</si>
  <si>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</si>
  <si>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</si>
  <si>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</si>
  <si>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</si>
  <si>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</si>
  <si>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</si>
  <si>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</si>
  <si>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</si>
  <si>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</si>
  <si>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</si>
  <si>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</si>
  <si>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</si>
  <si>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</si>
  <si>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</si>
  <si>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</si>
  <si>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</si>
  <si>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</si>
  <si>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</si>
  <si>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</si>
  <si>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</si>
  <si>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</si>
  <si>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</si>
  <si>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</si>
  <si>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</si>
  <si>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</si>
  <si>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</si>
  <si>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</si>
  <si>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</si>
  <si>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</si>
  <si>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</si>
  <si>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</si>
  <si>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</si>
  <si>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</si>
  <si>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</si>
  <si>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</si>
  <si>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</si>
  <si>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</si>
  <si>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</si>
  <si>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</si>
  <si>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</si>
  <si>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</si>
  <si>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</si>
  <si>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</si>
  <si>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</si>
  <si>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</si>
  <si>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</si>
  <si>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</si>
  <si>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</si>
  <si>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</si>
  <si>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</si>
  <si>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</si>
  <si>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</si>
  <si>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</si>
  <si>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7723-14-0</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</si>
  <si>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</si>
  <si>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</si>
  <si>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</si>
  <si>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</si>
  <si>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</si>
  <si>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</si>
  <si>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</si>
  <si>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</si>
  <si>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</si>
  <si>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</si>
  <si>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</si>
  <si>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</si>
  <si>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</si>
  <si>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</si>
  <si>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</si>
  <si>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1333-82-0</t>
  </si>
  <si>
    <t>Chromium trioxide</t>
  </si>
  <si>
    <t>57-12-5</t>
  </si>
  <si>
    <t>Cyanide compounds</t>
  </si>
  <si>
    <t>Chromium VI, chromate, and dichromate particulate</t>
  </si>
  <si>
    <t>Radionuclides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</si>
  <si>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</si>
  <si>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</si>
  <si>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</si>
  <si>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</si>
  <si>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</si>
  <si>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</si>
  <si>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</si>
  <si>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</si>
  <si>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</si>
  <si>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</si>
  <si>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</si>
  <si>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</si>
  <si>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</si>
  <si>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</si>
  <si>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</si>
  <si>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</si>
  <si>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</si>
  <si>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</si>
  <si>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</si>
  <si>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</si>
  <si>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</si>
  <si>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</si>
  <si>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</si>
  <si>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r>
      <rPr>
        <b/>
        <sz val="14"/>
        <color theme="1"/>
        <rFont val="Calibri"/>
        <family val="2"/>
      </rPr>
      <t xml:space="preserve">Note: </t>
    </r>
    <r>
      <rPr>
        <sz val="14"/>
        <color theme="1"/>
        <rFont val="Calibri"/>
        <family val="2"/>
      </rPr>
      <t xml:space="preserve">Emissions information will be entered on </t>
    </r>
    <r>
      <rPr>
        <b/>
        <sz val="14"/>
        <color theme="1"/>
        <rFont val="Calibri"/>
        <family val="2"/>
      </rPr>
      <t>Worksheets</t>
    </r>
    <r>
      <rPr>
        <sz val="14"/>
        <color theme="1"/>
        <rFont val="Calibri"/>
        <family val="2"/>
      </rPr>
      <t xml:space="preserve"> </t>
    </r>
    <r>
      <rPr>
        <b/>
        <sz val="14"/>
        <color theme="1"/>
        <rFont val="Calibri"/>
        <family val="2"/>
      </rPr>
      <t>2&amp;3</t>
    </r>
    <r>
      <rPr>
        <sz val="14"/>
        <color theme="1"/>
        <rFont val="Calibri"/>
        <family val="2"/>
      </rPr>
      <t xml:space="preserve"> for </t>
    </r>
    <r>
      <rPr>
        <b/>
        <sz val="14"/>
        <color theme="1"/>
        <rFont val="Calibri"/>
        <family val="2"/>
      </rPr>
      <t>EF-based emissions</t>
    </r>
    <r>
      <rPr>
        <sz val="14"/>
        <color theme="1"/>
        <rFont val="Calibri"/>
        <family val="2"/>
      </rPr>
      <t xml:space="preserve">, and </t>
    </r>
    <r>
      <rPr>
        <b/>
        <sz val="14"/>
        <color theme="1"/>
        <rFont val="Calibri"/>
        <family val="2"/>
      </rPr>
      <t>Worksheets</t>
    </r>
    <r>
      <rPr>
        <sz val="14"/>
        <color theme="1"/>
        <rFont val="Calibri"/>
        <family val="2"/>
      </rPr>
      <t xml:space="preserve"> </t>
    </r>
    <r>
      <rPr>
        <b/>
        <sz val="14"/>
        <color theme="1"/>
        <rFont val="Calibri"/>
        <family val="2"/>
      </rPr>
      <t>4&amp;5</t>
    </r>
    <r>
      <rPr>
        <sz val="14"/>
        <color theme="1"/>
        <rFont val="Calibri"/>
        <family val="2"/>
      </rPr>
      <t xml:space="preserve"> for </t>
    </r>
    <r>
      <rPr>
        <b/>
        <sz val="14"/>
        <color theme="1"/>
        <rFont val="Calibri"/>
        <family val="2"/>
      </rPr>
      <t>Material Balance-based emissions</t>
    </r>
    <r>
      <rPr>
        <sz val="14"/>
        <color theme="1"/>
        <rFont val="Calibri"/>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</si>
  <si>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Calibri"/>
        <family val="2"/>
      </rPr>
      <t>Material Balance</t>
    </r>
    <r>
      <rPr>
        <sz val="12"/>
        <color theme="1"/>
        <rFont val="Calibri"/>
        <family val="2"/>
      </rPr>
      <t xml:space="preserve"> activities proceed to </t>
    </r>
    <r>
      <rPr>
        <b/>
        <sz val="12"/>
        <color theme="1"/>
        <rFont val="Calibri"/>
        <family val="2"/>
      </rPr>
      <t>Worksheet 4</t>
    </r>
    <r>
      <rPr>
        <sz val="12"/>
        <color theme="1"/>
        <rFont val="Calibri"/>
        <family val="2"/>
      </rPr>
      <t>.</t>
    </r>
  </si>
  <si>
    <r>
      <t>3. Describe activity units (e.g. MM ft</t>
    </r>
    <r>
      <rPr>
        <vertAlign val="superscript"/>
        <sz val="12"/>
        <color theme="1"/>
        <rFont val="Calibri"/>
        <family val="2"/>
      </rPr>
      <t>3</t>
    </r>
    <r>
      <rPr>
        <sz val="12"/>
        <color theme="1"/>
        <rFont val="Calibri"/>
        <family val="2"/>
      </rPr>
      <t>, gallons, tons, MMBTU, pounds, etc.) and type (e.g. natural gas, wood, metal poured, etc.) for each specific emissions unit/activty.</t>
    </r>
  </si>
  <si>
    <r>
      <t xml:space="preserve">4. Record quantities, units of measurements, and types of </t>
    </r>
    <r>
      <rPr>
        <b/>
        <sz val="12"/>
        <color theme="1"/>
        <rFont val="Calibri"/>
        <family val="2"/>
      </rPr>
      <t>Annual</t>
    </r>
    <r>
      <rPr>
        <sz val="12"/>
        <color theme="1"/>
        <rFont val="Calibri"/>
        <family val="2"/>
      </rPr>
      <t xml:space="preserve"> and </t>
    </r>
    <r>
      <rPr>
        <b/>
        <sz val="12"/>
        <color theme="1"/>
        <rFont val="Calibri"/>
        <family val="2"/>
      </rPr>
      <t>Maximum Daily</t>
    </r>
    <r>
      <rPr>
        <sz val="12"/>
        <color theme="1"/>
        <rFont val="Calibri"/>
        <family val="2"/>
      </rPr>
      <t xml:space="preserve"> activity/production/process rates for each TEU/Activity for "</t>
    </r>
    <r>
      <rPr>
        <b/>
        <sz val="12"/>
        <color theme="1"/>
        <rFont val="Calibri"/>
        <family val="2"/>
      </rPr>
      <t>Actual</t>
    </r>
    <r>
      <rPr>
        <sz val="12"/>
        <color theme="1"/>
        <rFont val="Calibri"/>
        <family val="2"/>
      </rPr>
      <t>", "</t>
    </r>
    <r>
      <rPr>
        <b/>
        <sz val="12"/>
        <color theme="1"/>
        <rFont val="Calibri"/>
        <family val="2"/>
      </rPr>
      <t>Requested PTE</t>
    </r>
    <r>
      <rPr>
        <sz val="12"/>
        <color theme="1"/>
        <rFont val="Calibri"/>
        <family val="2"/>
      </rPr>
      <t>", and "</t>
    </r>
    <r>
      <rPr>
        <b/>
        <sz val="12"/>
        <color theme="1"/>
        <rFont val="Calibri"/>
        <family val="2"/>
      </rPr>
      <t>Capacity</t>
    </r>
    <r>
      <rPr>
        <sz val="12"/>
        <color theme="1"/>
        <rFont val="Calibri"/>
        <family val="2"/>
      </rPr>
      <t xml:space="preserve">" production scenarios. </t>
    </r>
  </si>
  <si>
    <r>
      <rPr>
        <b/>
        <u/>
        <sz val="12"/>
        <color theme="1"/>
        <rFont val="Calibri"/>
        <family val="2"/>
      </rPr>
      <t>Note:</t>
    </r>
    <r>
      <rPr>
        <sz val="12"/>
        <color theme="1"/>
        <rFont val="Calibri"/>
        <family val="2"/>
      </rPr>
      <t xml:space="preserve"> "</t>
    </r>
    <r>
      <rPr>
        <b/>
        <sz val="12"/>
        <color theme="1"/>
        <rFont val="Calibri"/>
        <family val="2"/>
      </rPr>
      <t>Actual</t>
    </r>
    <r>
      <rPr>
        <sz val="12"/>
        <color theme="1"/>
        <rFont val="Calibri"/>
        <family val="2"/>
      </rPr>
      <t>" is based on the reporting year (existing sources) or an estimate of typical production (new sources); "</t>
    </r>
    <r>
      <rPr>
        <b/>
        <sz val="12"/>
        <color theme="1"/>
        <rFont val="Calibri"/>
        <family val="2"/>
      </rPr>
      <t>Requested PTE</t>
    </r>
    <r>
      <rPr>
        <sz val="12"/>
        <color theme="1"/>
        <rFont val="Calibri"/>
        <family val="2"/>
      </rPr>
      <t xml:space="preserve">" is the level requested by the source, which may be 
</t>
    </r>
  </si>
  <si>
    <r>
      <t>higher than "</t>
    </r>
    <r>
      <rPr>
        <b/>
        <sz val="12"/>
        <color theme="1"/>
        <rFont val="Calibri"/>
        <family val="2"/>
      </rPr>
      <t>Actual</t>
    </r>
    <r>
      <rPr>
        <sz val="12"/>
        <color theme="1"/>
        <rFont val="Calibri"/>
        <family val="2"/>
      </rPr>
      <t>" production values; and "</t>
    </r>
    <r>
      <rPr>
        <b/>
        <sz val="12"/>
        <color theme="1"/>
        <rFont val="Calibri"/>
        <family val="2"/>
      </rPr>
      <t>Capacity</t>
    </r>
    <r>
      <rPr>
        <sz val="12"/>
        <color theme="1"/>
        <rFont val="Calibri"/>
        <family val="2"/>
      </rPr>
      <t xml:space="preserve">" is based on the 100% uptime and production for the facility - this may be used for </t>
    </r>
    <r>
      <rPr>
        <i/>
        <sz val="12"/>
        <color theme="1"/>
        <rFont val="Calibri"/>
        <family val="2"/>
      </rPr>
      <t xml:space="preserve">de Minimus </t>
    </r>
    <r>
      <rPr>
        <sz val="12"/>
        <color theme="1"/>
        <rFont val="Calibri"/>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</si>
  <si>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</si>
  <si>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Calibri"/>
        <family val="2"/>
      </rPr>
      <t>pounds/activity units</t>
    </r>
    <r>
      <rPr>
        <sz val="12"/>
        <color theme="1"/>
        <rFont val="Calibri"/>
        <family val="2"/>
      </rPr>
      <t>. Provide EF references (AP-42, WebFire, Source Tests, etc.) and any related notes (e.g. Control Efficiency references).</t>
    </r>
  </si>
  <si>
    <r>
      <t>4.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</si>
  <si>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t>
    </r>
    <r>
      <rPr>
        <b/>
        <vertAlign val="subscript"/>
        <sz val="12"/>
        <color theme="1"/>
        <rFont val="Calibri"/>
        <family val="2"/>
      </rPr>
      <t xml:space="preserve"> </t>
    </r>
    <r>
      <rPr>
        <b/>
        <sz val="12"/>
        <color theme="1"/>
        <rFont val="Calibri"/>
        <family val="2"/>
      </rPr>
      <t>= (P)*(EF)*(1-CE)</t>
    </r>
  </si>
  <si>
    <r>
      <t xml:space="preserve">Annual or Maximum Daily air toxics emissions </t>
    </r>
    <r>
      <rPr>
        <b/>
        <sz val="12"/>
        <color theme="1"/>
        <rFont val="Calibri"/>
        <family val="2"/>
      </rPr>
      <t>[Pounds/(Year|Day)]</t>
    </r>
  </si>
  <si>
    <r>
      <t xml:space="preserve">Production or Process Usage Rate </t>
    </r>
    <r>
      <rPr>
        <b/>
        <sz val="12"/>
        <color theme="1"/>
        <rFont val="Calibri"/>
        <family val="2"/>
      </rPr>
      <t>[Activity Units/(Year|Day)]</t>
    </r>
  </si>
  <si>
    <r>
      <t xml:space="preserve">Pollutant Emission Factor </t>
    </r>
    <r>
      <rPr>
        <b/>
        <sz val="12"/>
        <color theme="1"/>
        <rFont val="Calibri"/>
        <family val="2"/>
      </rPr>
      <t>[Pounds/ Activity Unit]</t>
    </r>
  </si>
  <si>
    <r>
      <t xml:space="preserve">Overall Control Efficiency </t>
    </r>
    <r>
      <rPr>
        <b/>
        <sz val="12"/>
        <color theme="1"/>
        <rFont val="Calibri"/>
        <family val="2"/>
      </rPr>
      <t>expressed as a decimal</t>
    </r>
    <r>
      <rPr>
        <sz val="12"/>
        <color theme="1"/>
        <rFont val="Calibri"/>
        <family val="2"/>
      </rPr>
      <t>.</t>
    </r>
  </si>
  <si>
    <r>
      <t xml:space="preserve">1. List all TEU IDs and TEU/Activity descriptions with emissions from material balance activities.  For Emission Factor-based activities proceed to </t>
    </r>
    <r>
      <rPr>
        <b/>
        <sz val="12"/>
        <color theme="1"/>
        <rFont val="Calibri"/>
        <family val="2"/>
      </rPr>
      <t>Worksheet 2</t>
    </r>
    <r>
      <rPr>
        <sz val="12"/>
        <color theme="1"/>
        <rFont val="Calibri"/>
        <family val="2"/>
      </rPr>
      <t>.</t>
    </r>
  </si>
  <si>
    <r>
      <t xml:space="preserve">4. Record "Material Usage" quantities </t>
    </r>
    <r>
      <rPr>
        <b/>
        <sz val="12"/>
        <color theme="1"/>
        <rFont val="Calibri"/>
        <family val="2"/>
      </rPr>
      <t>in pounds</t>
    </r>
    <r>
      <rPr>
        <sz val="12"/>
        <color theme="1"/>
        <rFont val="Calibri"/>
        <family val="2"/>
      </rPr>
      <t xml:space="preserve"> for both annual and maximum daily activity/production/process rates for each TEU/activity for "Actual", "Requested PTE", and "Capacity" production scenarios. </t>
    </r>
  </si>
  <si>
    <r>
      <rPr>
        <b/>
        <sz val="12"/>
        <color theme="1"/>
        <rFont val="Calibri"/>
        <family val="2"/>
      </rPr>
      <t>Note:</t>
    </r>
    <r>
      <rPr>
        <sz val="12"/>
        <color theme="1"/>
        <rFont val="Calibri"/>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</si>
  <si>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Calibri"/>
        <family val="2"/>
      </rPr>
      <t>Note:</t>
    </r>
    <r>
      <rPr>
        <sz val="12"/>
        <color theme="1"/>
        <rFont val="Calibri"/>
        <family val="2"/>
      </rPr>
      <t xml:space="preserve"> These control efficiencies may differ for different pollutants from the same material and TEU/Activity.</t>
    </r>
  </si>
  <si>
    <r>
      <t>5. Calculate emissions using the following formula (</t>
    </r>
    <r>
      <rPr>
        <b/>
        <sz val="12"/>
        <color theme="1"/>
        <rFont val="Calibri"/>
        <family val="2"/>
      </rPr>
      <t>Note:</t>
    </r>
    <r>
      <rPr>
        <sz val="12"/>
        <color theme="1"/>
        <rFont val="Calibri"/>
        <family val="2"/>
      </rPr>
      <t xml:space="preserve"> see the example calculations in </t>
    </r>
    <r>
      <rPr>
        <b/>
        <sz val="12"/>
        <color rgb="FFFF0000"/>
        <rFont val="Calibri"/>
        <family val="2"/>
      </rPr>
      <t>red</t>
    </r>
    <r>
      <rPr>
        <sz val="12"/>
        <rFont val="Calibri"/>
        <family val="2"/>
      </rPr>
      <t>):</t>
    </r>
  </si>
  <si>
    <r>
      <t>E = [(C</t>
    </r>
    <r>
      <rPr>
        <b/>
        <vertAlign val="subscript"/>
        <sz val="12"/>
        <color theme="1"/>
        <rFont val="Calibri"/>
        <family val="2"/>
      </rPr>
      <t>X</t>
    </r>
    <r>
      <rPr>
        <b/>
        <sz val="12"/>
        <color theme="1"/>
        <rFont val="Calibri"/>
        <family val="2"/>
      </rPr>
      <t>–W</t>
    </r>
    <r>
      <rPr>
        <b/>
        <vertAlign val="subscript"/>
        <sz val="12"/>
        <color theme="1"/>
        <rFont val="Calibri"/>
        <family val="2"/>
      </rPr>
      <t>X</t>
    </r>
    <r>
      <rPr>
        <b/>
        <sz val="12"/>
        <color theme="1"/>
        <rFont val="Calibri"/>
        <family val="2"/>
      </rPr>
      <t>)*K</t>
    </r>
    <r>
      <rPr>
        <b/>
        <vertAlign val="subscript"/>
        <sz val="12"/>
        <color theme="1"/>
        <rFont val="Calibri"/>
        <family val="2"/>
      </rPr>
      <t>X</t>
    </r>
    <r>
      <rPr>
        <b/>
        <sz val="12"/>
        <color theme="1"/>
        <rFont val="Calibri"/>
        <family val="2"/>
      </rPr>
      <t>]*(1–CE)</t>
    </r>
  </si>
  <si>
    <r>
      <t xml:space="preserve">Annual or Maximum Daily air toxic emissions </t>
    </r>
    <r>
      <rPr>
        <b/>
        <sz val="12"/>
        <color theme="1"/>
        <rFont val="Calibri"/>
        <family val="2"/>
      </rPr>
      <t>[Pounds/(Year|Day)]</t>
    </r>
  </si>
  <si>
    <r>
      <t xml:space="preserve">Material usage </t>
    </r>
    <r>
      <rPr>
        <b/>
        <sz val="12"/>
        <color theme="1"/>
        <rFont val="Calibri"/>
        <family val="2"/>
      </rPr>
      <t>[Pounds/(Year|Day)]</t>
    </r>
  </si>
  <si>
    <r>
      <t xml:space="preserve">Material waste </t>
    </r>
    <r>
      <rPr>
        <b/>
        <sz val="12"/>
        <color theme="1"/>
        <rFont val="Calibri"/>
        <family val="2"/>
      </rPr>
      <t>[Pounds/(Year|Day)]</t>
    </r>
  </si>
  <si>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</si>
  <si>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</si>
  <si>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</si>
  <si>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</si>
  <si>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</si>
  <si>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</si>
  <si>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nickel</t>
  </si>
  <si>
    <t>mineral fiber emissions</t>
  </si>
  <si>
    <t>PCB</t>
  </si>
  <si>
    <t>PAH</t>
  </si>
  <si>
    <t>radionuclides</t>
  </si>
  <si>
    <t>radon</t>
  </si>
  <si>
    <t>phthalates</t>
  </si>
  <si>
    <t>coke</t>
  </si>
  <si>
    <t>teq</t>
  </si>
  <si>
    <t>formatting</t>
  </si>
  <si>
    <t>date update and unlocking facility information cells</t>
  </si>
  <si>
    <t>added DEQ IDs to TACs with no CAS</t>
  </si>
  <si>
    <t>89</t>
  </si>
  <si>
    <t>351</t>
  </si>
  <si>
    <t>148</t>
  </si>
  <si>
    <t>150</t>
  </si>
  <si>
    <t>200</t>
  </si>
  <si>
    <t>227</t>
  </si>
  <si>
    <t>239</t>
  </si>
  <si>
    <t>352</t>
  </si>
  <si>
    <t>349</t>
  </si>
  <si>
    <t>350</t>
  </si>
  <si>
    <t>365</t>
  </si>
  <si>
    <t>368</t>
  </si>
  <si>
    <t>489</t>
  </si>
  <si>
    <t>518</t>
  </si>
  <si>
    <t>447</t>
  </si>
  <si>
    <t>645</t>
  </si>
  <si>
    <t>646</t>
  </si>
  <si>
    <t>401</t>
  </si>
  <si>
    <t>432</t>
  </si>
  <si>
    <t>569</t>
  </si>
  <si>
    <t>571</t>
  </si>
  <si>
    <t>572</t>
  </si>
  <si>
    <t>353</t>
  </si>
  <si>
    <t>354</t>
  </si>
  <si>
    <t>358</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</si>
  <si>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</si>
  <si>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</si>
  <si>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</si>
  <si>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</si>
  <si>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</si>
  <si>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lb/Mgal</t>
  </si>
  <si>
    <t>--</t>
  </si>
  <si>
    <r>
      <rPr>
        <vertAlign val="superscript"/>
        <sz val="10"/>
        <rFont val="Times New Roman"/>
        <family val="1"/>
      </rPr>
      <t>2</t>
    </r>
    <r>
      <rPr>
        <sz val="10"/>
        <rFont val="Times New Roman"/>
        <family val="1"/>
      </rPr>
      <t xml:space="preserve">The proposed emission rates are consistent with those suggested by ODEQ for diesel combustion (https://www.oregon.gov/deq/aq/cao/Pages/faq-step2.aspx).  Specifically, emission rates are based on Ventura County Air Pollution Control District and South Coast Air Quality Management District AB2588 reporting documents, with the exception of diesel particulate matter (DPM), which is conservatively estimated as the maximum of the sum of manufacturer-provided particulate matter and hydrocarbon emission rates for any load. </t>
    </r>
  </si>
  <si>
    <t>Maximum fuel consumption rate</t>
  </si>
  <si>
    <t>gallons/hour/generator</t>
  </si>
  <si>
    <t>Maximum hourly DPM emission rate</t>
  </si>
  <si>
    <t>lbs/hour/generator</t>
  </si>
  <si>
    <t>Daily operational limitation (acute assessment)</t>
  </si>
  <si>
    <t>hours/generator/day</t>
  </si>
  <si>
    <t>Number of cold starts (acute assessment)</t>
  </si>
  <si>
    <t>starts/generator/day</t>
  </si>
  <si>
    <t>Annual operational limitation (chronic assessment)</t>
  </si>
  <si>
    <t>hours/generator/year</t>
  </si>
  <si>
    <t>Number of cold starts (chronic assessment)</t>
  </si>
  <si>
    <t>starts/generator/year</t>
  </si>
  <si>
    <r>
      <t>Cold start factor (THC multiplier)</t>
    </r>
    <r>
      <rPr>
        <vertAlign val="superscript"/>
        <sz val="10"/>
        <color theme="1"/>
        <rFont val="Times New Roman"/>
        <family val="1"/>
      </rPr>
      <t>8</t>
    </r>
  </si>
  <si>
    <r>
      <t>Cold start factor (CO multiplier)</t>
    </r>
    <r>
      <rPr>
        <vertAlign val="superscript"/>
        <sz val="10"/>
        <color theme="1"/>
        <rFont val="Times New Roman"/>
        <family val="1"/>
      </rPr>
      <t>8</t>
    </r>
  </si>
  <si>
    <t>Number of engines</t>
  </si>
  <si>
    <t>3MW EG (Defuault)</t>
  </si>
  <si>
    <t>3MW EG (Alternate)</t>
  </si>
  <si>
    <t>hours/day (all generators combined)</t>
  </si>
  <si>
    <t>starts/day (all generators combined), conservatively scaled from base scenario</t>
  </si>
  <si>
    <t>hours/year (all generators combined)</t>
  </si>
  <si>
    <t>starts/year (all generators combined), conservatively scaled from base scenario</t>
  </si>
  <si>
    <t>Variables - Default Scenario</t>
  </si>
  <si>
    <t>Variables - Alternate Scenario</t>
  </si>
  <si>
    <t>Variable</t>
  </si>
  <si>
    <t>Number of engines may vary.  Model assumes emissions come from worst-case engine.</t>
  </si>
  <si>
    <r>
      <rPr>
        <vertAlign val="superscript"/>
        <sz val="10"/>
        <color theme="1"/>
        <rFont val="Times New Roman"/>
        <family val="1"/>
      </rPr>
      <t>1</t>
    </r>
    <r>
      <rPr>
        <sz val="10"/>
        <color theme="1"/>
        <rFont val="Times New Roman"/>
        <family val="1"/>
      </rPr>
      <t xml:space="preserve">STACK proposes to install 49 identical 3MW emergency generators.  </t>
    </r>
  </si>
  <si>
    <t>References and notes are summarized on the '3.  Pollutant Emissions Notes' tab</t>
  </si>
  <si>
    <r>
      <rPr>
        <vertAlign val="superscript"/>
        <sz val="10"/>
        <color theme="1"/>
        <rFont val="Times New Roman"/>
        <family val="1"/>
      </rPr>
      <t>3</t>
    </r>
    <r>
      <rPr>
        <sz val="10"/>
        <color theme="1"/>
        <rFont val="Times New Roman"/>
        <family val="1"/>
      </rPr>
      <t xml:space="preserve">Annual PTE/Capacity assumes the following:
</t>
    </r>
    <r>
      <rPr>
        <b/>
        <sz val="10"/>
        <color theme="1"/>
        <rFont val="Times New Roman"/>
        <family val="1"/>
      </rPr>
      <t xml:space="preserve">Default scenario: </t>
    </r>
    <r>
      <rPr>
        <sz val="10"/>
        <color theme="1"/>
        <rFont val="Times New Roman"/>
        <family val="1"/>
      </rPr>
      <t xml:space="preserve">20 hours per year per generator of non-emergency operation.
</t>
    </r>
    <r>
      <rPr>
        <b/>
        <sz val="10"/>
        <color theme="1"/>
        <rFont val="Times New Roman"/>
        <family val="1"/>
      </rPr>
      <t>Alternate scenario:</t>
    </r>
    <r>
      <rPr>
        <sz val="10"/>
        <color theme="1"/>
        <rFont val="Times New Roman"/>
        <family val="1"/>
      </rPr>
      <t xml:space="preserve"> 530 hours per year of non-emergency operation for all generators combined.  
Actual hours of non-emergency operation during a typical year is expected to be significantly lower.</t>
    </r>
  </si>
  <si>
    <r>
      <rPr>
        <vertAlign val="superscript"/>
        <sz val="10"/>
        <color theme="1"/>
        <rFont val="Times New Roman"/>
        <family val="1"/>
      </rPr>
      <t>5</t>
    </r>
    <r>
      <rPr>
        <sz val="10"/>
        <color theme="1"/>
        <rFont val="Times New Roman"/>
        <family val="1"/>
      </rPr>
      <t>Emissions of chemicals shown in</t>
    </r>
    <r>
      <rPr>
        <sz val="10"/>
        <color theme="8"/>
        <rFont val="Times New Roman"/>
        <family val="1"/>
      </rPr>
      <t xml:space="preserve"> blue text</t>
    </r>
    <r>
      <rPr>
        <sz val="10"/>
        <color theme="1"/>
        <rFont val="Times New Roman"/>
        <family val="1"/>
      </rPr>
      <t xml:space="preserve"> are expected to be elevated during startup of the generator.  To conservatively account for potentially elevated emissions during startup, the first minute of emissions are assumed to be 4.5 times greater than steady-state emissions.  See additional discussion below.  </t>
    </r>
  </si>
  <si>
    <r>
      <rPr>
        <vertAlign val="superscript"/>
        <sz val="10"/>
        <color theme="1"/>
        <rFont val="Times New Roman"/>
        <family val="1"/>
      </rPr>
      <t>6</t>
    </r>
    <r>
      <rPr>
        <sz val="10"/>
        <color theme="1"/>
        <rFont val="Times New Roman"/>
        <family val="1"/>
      </rPr>
      <t xml:space="preserve">Emissions of chemicals shown in </t>
    </r>
    <r>
      <rPr>
        <sz val="10"/>
        <color theme="9"/>
        <rFont val="Times New Roman"/>
        <family val="1"/>
      </rPr>
      <t>green text</t>
    </r>
    <r>
      <rPr>
        <sz val="10"/>
        <color theme="1"/>
        <rFont val="Times New Roman"/>
        <family val="1"/>
      </rPr>
      <t xml:space="preserve"> are expected to be elevated during startup of the generator.  To conservatively account for potentially elevated emissions during startup, the first minute of emissions are assumed to be 4.8 times greater than steady-state emissions.  See additional discussion below.  </t>
    </r>
  </si>
  <si>
    <r>
      <rPr>
        <vertAlign val="superscript"/>
        <sz val="10"/>
        <color theme="1"/>
        <rFont val="Times New Roman"/>
        <family val="1"/>
      </rPr>
      <t>7</t>
    </r>
    <r>
      <rPr>
        <sz val="10"/>
        <color theme="1"/>
        <rFont val="Times New Roman"/>
        <family val="1"/>
      </rPr>
      <t xml:space="preserve">For chemicals that have elevated emissions during startup, the annual and daily emission rates conservatively assume emissions will be elevated for the first minute of operation using the approach outlined in the example calculation below.  The cold start factor and number of starts per generator are summarized in the </t>
    </r>
    <r>
      <rPr>
        <i/>
        <sz val="10"/>
        <color theme="1"/>
        <rFont val="Times New Roman"/>
        <family val="1"/>
      </rPr>
      <t>variables</t>
    </r>
    <r>
      <rPr>
        <sz val="10"/>
        <color theme="1"/>
        <rFont val="Times New Roman"/>
        <family val="1"/>
      </rPr>
      <t xml:space="preserve"> table below.
</t>
    </r>
  </si>
  <si>
    <t>Pollutant Emissions Notes:</t>
  </si>
  <si>
    <r>
      <rPr>
        <vertAlign val="superscript"/>
        <sz val="10"/>
        <color theme="1"/>
        <rFont val="Times New Roman"/>
        <family val="1"/>
      </rPr>
      <t>4</t>
    </r>
    <r>
      <rPr>
        <sz val="10"/>
        <color theme="1"/>
        <rFont val="Times New Roman"/>
        <family val="1"/>
      </rPr>
      <t xml:space="preserve">Daily PTE/Capacity assumes the following:
</t>
    </r>
    <r>
      <rPr>
        <b/>
        <sz val="10"/>
        <color theme="1"/>
        <rFont val="Times New Roman"/>
        <family val="1"/>
      </rPr>
      <t xml:space="preserve">Default scenario: </t>
    </r>
    <r>
      <rPr>
        <sz val="10"/>
        <color theme="1"/>
        <rFont val="Times New Roman"/>
        <family val="1"/>
      </rPr>
      <t xml:space="preserve">2 hours per day per generator of non-emergency operation.  
</t>
    </r>
    <r>
      <rPr>
        <b/>
        <sz val="10"/>
        <color theme="1"/>
        <rFont val="Times New Roman"/>
        <family val="1"/>
      </rPr>
      <t xml:space="preserve">Alternate scenario:  </t>
    </r>
    <r>
      <rPr>
        <sz val="10"/>
        <color theme="1"/>
        <rFont val="Times New Roman"/>
        <family val="1"/>
      </rPr>
      <t>90 hours per day of non-emergency operation for al generators combined. 
Actual hours of non-emergency operation during a typical year is expected to be significantly lower.</t>
    </r>
  </si>
  <si>
    <t>SI PORL2, LLC</t>
  </si>
  <si>
    <t>4735 NE Starr Boulevard</t>
  </si>
  <si>
    <t>Hillsboro</t>
  </si>
  <si>
    <t>97124</t>
  </si>
  <si>
    <t>34-0245</t>
  </si>
  <si>
    <t>Mike Casey</t>
  </si>
  <si>
    <t>404-644-0803</t>
  </si>
  <si>
    <t>gallons used during non-emergency operation</t>
  </si>
  <si>
    <t>Fuel</t>
  </si>
  <si>
    <t>N/A</t>
  </si>
  <si>
    <t xml:space="preserve">3,000 kWe emergency generator </t>
  </si>
  <si>
    <t>TEU-2</t>
  </si>
  <si>
    <t>TEU-3</t>
  </si>
  <si>
    <t>TEU-4</t>
  </si>
  <si>
    <t>TEU-6</t>
  </si>
  <si>
    <t>TEU-5</t>
  </si>
  <si>
    <t>TEU-7</t>
  </si>
  <si>
    <t>TEU-8</t>
  </si>
  <si>
    <t>TEU-9</t>
  </si>
  <si>
    <t>TEU-10</t>
  </si>
  <si>
    <t>TEU-11</t>
  </si>
  <si>
    <t>TEU-12</t>
  </si>
  <si>
    <t>TEU-13</t>
  </si>
  <si>
    <t>TEU-14</t>
  </si>
  <si>
    <t>TEU-15</t>
  </si>
  <si>
    <t>TEU-16</t>
  </si>
  <si>
    <t>TEU-17</t>
  </si>
  <si>
    <t>TEU-18</t>
  </si>
  <si>
    <t>TEU-19</t>
  </si>
  <si>
    <t>TEU-20</t>
  </si>
  <si>
    <t>TEU-21</t>
  </si>
  <si>
    <t>TEU-22</t>
  </si>
  <si>
    <t>TEU-23</t>
  </si>
  <si>
    <t>TEU-24</t>
  </si>
  <si>
    <t>TEU-25</t>
  </si>
  <si>
    <t>TEU-26</t>
  </si>
  <si>
    <t>TEU-27</t>
  </si>
  <si>
    <t>TEU-28</t>
  </si>
  <si>
    <t>TEU-29</t>
  </si>
  <si>
    <t>TEU-30</t>
  </si>
  <si>
    <t>TEU-31</t>
  </si>
  <si>
    <t>TEU-32</t>
  </si>
  <si>
    <t>TEU-33</t>
  </si>
  <si>
    <t>TEU-34</t>
  </si>
  <si>
    <t>TEU-35</t>
  </si>
  <si>
    <t>TEU-36</t>
  </si>
  <si>
    <t>TEU-37</t>
  </si>
  <si>
    <t>TEU-38</t>
  </si>
  <si>
    <t>TEU-39</t>
  </si>
  <si>
    <t>TEU-40</t>
  </si>
  <si>
    <t>TEU-41</t>
  </si>
  <si>
    <t>TEU-42</t>
  </si>
  <si>
    <t>TEU-43</t>
  </si>
  <si>
    <t>TEU-44</t>
  </si>
  <si>
    <t>TEU-45</t>
  </si>
  <si>
    <t>TEU-46</t>
  </si>
  <si>
    <t>TEU-47</t>
  </si>
  <si>
    <t>TEU-48</t>
  </si>
  <si>
    <t>TEU-49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</si>
</sst>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x14ac:knownFonts="1">
    <font>
      <sz val="11"/>
      <color theme="1"/>
      <name val="Calibri"/>
      <family val="2"/>
      <scheme val="minor"/>
    </font>
    <font>
      <sz val="10"/>
      <color indexed="8"/>
      <name val="Arial"/>
      <family val="2"/>
    </font>
    <font>
      <b/>
      <sz val="11"/>
      <color indexed="8"/>
      <name val="Calibri"/>
      <family val="2"/>
    </font>
    <font>
      <sz val="11"/>
      <color indexed="8"/>
      <name val="Calibri"/>
      <family val="2"/>
    </font>
    <font>
      <sz val="16"/>
      <color theme="1"/>
      <name val="Calibri"/>
      <family val="2"/>
      <scheme val="minor"/>
    </font>
    <font>
      <sz val="18"/>
      <color theme="1"/>
      <name val="Calibri"/>
      <family val="2"/>
      <scheme val="minor"/>
    </font>
    <font>
      <sz val="12"/>
      <color theme="1"/>
      <name val="Calibri"/>
      <family val="2"/>
      <scheme val="minor"/>
    </font>
    <font>
      <sz val="14"/>
      <color theme="1"/>
      <name val="Calibri"/>
      <family val="2"/>
      <scheme val="minor"/>
    </font>
    <font>
      <sz val="9"/>
      <color theme="1"/>
      <name val="Calibri"/>
      <family val="2"/>
      <scheme val="minor"/>
    </font>
    <font>
      <b/>
      <sz val="11"/>
      <color theme="1"/>
      <name val="Calibri"/>
      <family val="2"/>
      <scheme val="minor"/>
    </font>
    <font>
      <b/>
      <sz val="11"/>
      <color rgb="FFFF0000"/>
      <name val="Calibri"/>
      <family val="2"/>
      <scheme val="minor"/>
    </font>
    <font>
      <sz val="14"/>
      <name val="Calibri"/>
      <family val="2"/>
      <scheme val="minor"/>
    </font>
    <font>
      <b/>
      <sz val="24"/>
      <color rgb="FFFF0000"/>
      <name val="Calibri"/>
      <family val="2"/>
      <scheme val="minor"/>
    </font>
    <font>
      <u/>
      <sz val="11"/>
      <color theme="10"/>
      <name val="Calibri"/>
      <family val="2"/>
    </font>
    <font>
      <sz val="11"/>
      <color theme="1"/>
      <name val="Calibri"/>
      <family val="2"/>
      <scheme val="minor"/>
    </font>
    <font>
      <sz val="28"/>
      <color theme="1"/>
      <name val="Calibri"/>
      <family val="2"/>
      <scheme val="minor"/>
    </font>
    <font>
      <b/>
      <sz val="16"/>
      <color theme="1"/>
      <name val="Calibri"/>
      <family val="2"/>
      <scheme val="minor"/>
    </font>
    <font>
      <sz val="11"/>
      <name val="Calibri"/>
      <family val="2"/>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b/>
      <sz val="18"/>
      <color rgb="FFFF0000"/>
      <name val="Calibri"/>
      <family val="2"/>
    </font>
    <font>
      <sz val="12"/>
      <color rgb="FF000000"/>
      <name val="Calibri"/>
      <family val="2"/>
    </font>
    <font>
      <sz val="12"/>
      <color theme="1"/>
      <name val="Calibri"/>
      <family val="2"/>
    </font>
    <font>
      <b/>
      <sz val="14"/>
      <color theme="1"/>
      <name val="Calibri"/>
      <family val="2"/>
    </font>
    <font>
      <b/>
      <u/>
      <sz val="12"/>
      <color theme="1"/>
      <name val="Calibri"/>
      <family val="2"/>
    </font>
    <font>
      <b/>
      <sz val="12"/>
      <name val="Calibri"/>
      <family val="2"/>
    </font>
    <font>
      <sz val="12"/>
      <name val="Calibri"/>
      <family val="2"/>
    </font>
    <font>
      <b/>
      <sz val="12"/>
      <color theme="1"/>
      <name val="Calibri"/>
      <family val="2"/>
    </font>
    <font>
      <i/>
      <sz val="12"/>
      <color theme="1"/>
      <name val="Calibri"/>
      <family val="2"/>
    </font>
    <font>
      <vertAlign val="superscript"/>
      <sz val="12"/>
      <color theme="1"/>
      <name val="Calibri"/>
      <family val="2"/>
    </font>
    <font>
      <b/>
      <sz val="12"/>
      <color rgb="FFFF0000"/>
      <name val="Calibri"/>
      <family val="2"/>
    </font>
    <font>
      <b/>
      <vertAlign val="subscript"/>
      <sz val="12"/>
      <color theme="1"/>
      <name val="Calibri"/>
      <family val="2"/>
    </font>
    <font>
      <b/>
      <sz val="16"/>
      <color rgb="FFFF0000"/>
      <name val="Calibri"/>
      <family val="2"/>
    </font>
    <font>
      <b/>
      <u/>
      <sz val="16"/>
      <color theme="1"/>
      <name val="Calibri"/>
      <family val="2"/>
    </font>
    <font>
      <u/>
      <sz val="16"/>
      <color theme="10"/>
      <name val="Calibri"/>
      <family val="2"/>
    </font>
    <font>
      <b/>
      <sz val="11"/>
      <name val="Calibri"/>
      <family val="2"/>
      <scheme val="minor"/>
    </font>
    <font>
      <sz val="10"/>
      <color theme="1"/>
      <name val="Times New Roman"/>
      <family val="2"/>
    </font>
    <font>
      <sz val="10"/>
      <color theme="1"/>
      <name val="Times New Roman"/>
      <family val="1"/>
    </font>
    <font>
      <vertAlign val="superscript"/>
      <sz val="10"/>
      <color theme="1"/>
      <name val="Times New Roman"/>
      <family val="1"/>
    </font>
    <font>
      <sz val="10"/>
      <name val="Times New Roman"/>
      <family val="1"/>
    </font>
    <font>
      <vertAlign val="superscript"/>
      <sz val="10"/>
      <name val="Times New Roman"/>
      <family val="1"/>
    </font>
    <font>
      <i/>
      <sz val="10"/>
      <color theme="1"/>
      <name val="Times New Roman"/>
      <family val="1"/>
    </font>
    <font>
      <b/>
      <sz val="10"/>
      <color theme="1"/>
      <name val="Times New Roman"/>
      <family val="1"/>
    </font>
    <font>
      <sz val="10"/>
      <color theme="9"/>
      <name val="Times New Roman"/>
      <family val="1"/>
    </font>
    <font>
      <sz val="10"/>
      <color theme="8"/>
      <name val="Times New Roman"/>
      <family val="1"/>
    </font>
  </fonts>
  <fills count="16">
    <fill>
      <patternFill patternType="none"/>
    </fill>
    <fill>
      <patternFill patternType="gray125"/>
    </fill>
    <fill>
      <patternFill patternType="solid">
        <fgColor indexed="22"/>
        <bgColor indexed="0"/>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65">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0" borderId="0"/>
    <xf numFmtId="0" fontId="13" fillId="0" borderId="0" applyNumberFormat="0" applyFill="0" applyBorder="0" applyAlignment="0" applyProtection="0">
      <alignment vertical="top"/>
      <protection locked="0"/>
    </xf>
    <xf numFmtId="9" fontId="14" fillId="0" borderId="0" applyFont="0" applyFill="0" applyBorder="0" applyAlignment="0" applyProtection="0"/>
    <xf numFmtId="0" fontId="40" fillId="0" borderId="0"/>
  </cellStyleXfs>
  <cellXfs count="351">
    <xf numFmtId="0" fontId="0" fillId="0" borderId="0" xfId="0"/>
    <xf numFmtId="0" fontId="0" fillId="0" borderId="0" xfId="0" applyAlignment="1">
      <alignment horizontal="center"/>
    </xf>
    <xf numFmtId="0" fontId="0" fillId="0" borderId="0" xfId="0" applyAlignment="1">
      <alignment wrapText="1"/>
    </xf>
    <xf numFmtId="49" fontId="3" fillId="0" borderId="2" xfId="1" applyNumberFormat="1" applyFont="1" applyFill="1" applyBorder="1" applyAlignment="1">
      <alignment wrapText="1"/>
    </xf>
    <xf numFmtId="49" fontId="6" fillId="0" borderId="4" xfId="0" applyNumberFormat="1" applyFont="1" applyBorder="1" applyAlignment="1">
      <alignment horizontal="center"/>
    </xf>
    <xf numFmtId="49" fontId="0" fillId="0" borderId="0" xfId="0" applyNumberFormat="1" applyAlignment="1">
      <alignment horizontal="center"/>
    </xf>
    <xf numFmtId="0" fontId="10" fillId="0" borderId="13" xfId="0" applyFont="1" applyBorder="1" applyAlignment="1">
      <alignment horizontal="center"/>
    </xf>
    <xf numFmtId="0" fontId="10" fillId="0" borderId="27" xfId="0" applyFont="1" applyBorder="1"/>
    <xf numFmtId="0" fontId="10" fillId="0" borderId="0" xfId="0" applyFont="1" applyBorder="1"/>
    <xf numFmtId="0" fontId="10" fillId="0" borderId="15" xfId="0" applyFont="1" applyBorder="1" applyAlignment="1">
      <alignment horizontal="center"/>
    </xf>
    <xf numFmtId="0" fontId="10" fillId="0" borderId="10" xfId="0" applyFont="1" applyBorder="1" applyAlignment="1">
      <alignment horizontal="center"/>
    </xf>
    <xf numFmtId="0" fontId="10" fillId="0" borderId="15" xfId="0" applyFont="1" applyBorder="1"/>
    <xf numFmtId="0" fontId="10" fillId="0" borderId="16" xfId="0" applyFont="1" applyBorder="1" applyAlignment="1">
      <alignment horizontal="center"/>
    </xf>
    <xf numFmtId="0" fontId="10" fillId="0" borderId="19" xfId="0" applyFont="1" applyBorder="1" applyAlignment="1">
      <alignment horizontal="center"/>
    </xf>
    <xf numFmtId="0" fontId="10" fillId="0" borderId="31" xfId="0" applyFont="1" applyBorder="1" applyAlignment="1">
      <alignment horizontal="center"/>
    </xf>
    <xf numFmtId="0" fontId="0" fillId="0" borderId="0" xfId="0" applyAlignment="1">
      <alignment horizontal="center" wrapText="1"/>
    </xf>
    <xf numFmtId="0" fontId="2" fillId="2" borderId="39" xfId="1" applyFont="1" applyFill="1" applyBorder="1" applyAlignment="1">
      <alignment horizontal="center"/>
    </xf>
    <xf numFmtId="0" fontId="9" fillId="3" borderId="38" xfId="0" applyFont="1" applyFill="1" applyBorder="1" applyAlignment="1">
      <alignment horizontal="center"/>
    </xf>
    <xf numFmtId="49" fontId="0" fillId="0" borderId="0" xfId="0" applyNumberFormat="1"/>
    <xf numFmtId="49" fontId="2" fillId="2" borderId="1" xfId="1" applyNumberFormat="1" applyFont="1" applyFill="1" applyBorder="1" applyAlignment="1">
      <alignment horizontal="center"/>
    </xf>
    <xf numFmtId="0" fontId="6" fillId="0" borderId="6" xfId="0" applyFont="1" applyBorder="1" applyAlignment="1">
      <alignment horizontal="center"/>
    </xf>
    <xf numFmtId="0" fontId="10" fillId="0" borderId="10" xfId="0" applyFont="1" applyBorder="1"/>
    <xf numFmtId="3" fontId="10" fillId="0" borderId="12" xfId="0" applyNumberFormat="1" applyFont="1" applyBorder="1" applyAlignment="1">
      <alignment horizontal="center"/>
    </xf>
    <xf numFmtId="3" fontId="10" fillId="0" borderId="11" xfId="0" applyNumberFormat="1" applyFont="1" applyBorder="1" applyAlignment="1">
      <alignment horizontal="center"/>
    </xf>
    <xf numFmtId="3" fontId="10" fillId="0" borderId="3" xfId="0" applyNumberFormat="1" applyFont="1" applyBorder="1" applyAlignment="1">
      <alignment horizontal="center"/>
    </xf>
    <xf numFmtId="0" fontId="10" fillId="0" borderId="12" xfId="0" applyFont="1" applyBorder="1" applyAlignment="1">
      <alignment horizontal="center"/>
    </xf>
    <xf numFmtId="0" fontId="10" fillId="0" borderId="11" xfId="0" applyFont="1" applyBorder="1" applyAlignment="1">
      <alignment horizontal="center"/>
    </xf>
    <xf numFmtId="0" fontId="10" fillId="0" borderId="3" xfId="0" applyFont="1" applyBorder="1" applyAlignment="1">
      <alignment horizontal="center"/>
    </xf>
    <xf numFmtId="0" fontId="6" fillId="0" borderId="30" xfId="0" applyFont="1" applyBorder="1" applyAlignment="1">
      <alignment horizontal="center"/>
    </xf>
    <xf numFmtId="0" fontId="7" fillId="0" borderId="14" xfId="0" applyFont="1" applyFill="1" applyBorder="1" applyAlignment="1">
      <alignment horizontal="center" vertical="center"/>
    </xf>
    <xf numFmtId="164" fontId="0" fillId="0" borderId="0" xfId="0" applyNumberFormat="1" applyAlignment="1">
      <alignment horizontal="center"/>
    </xf>
    <xf numFmtId="164" fontId="9" fillId="0" borderId="0" xfId="0" applyNumberFormat="1" applyFont="1" applyAlignment="1">
      <alignment horizontal="center"/>
    </xf>
    <xf numFmtId="0" fontId="9" fillId="0" borderId="0" xfId="0" applyFont="1" applyAlignment="1">
      <alignment horizontal="center"/>
    </xf>
    <xf numFmtId="0" fontId="10" fillId="0" borderId="0" xfId="0" applyFont="1" applyBorder="1" applyAlignment="1">
      <alignment horizontal="center"/>
    </xf>
    <xf numFmtId="0" fontId="0" fillId="0" borderId="0" xfId="0" applyFill="1"/>
    <xf numFmtId="0" fontId="0" fillId="0" borderId="0" xfId="0" applyFill="1" applyAlignment="1">
      <alignment horizontal="center"/>
    </xf>
    <xf numFmtId="49" fontId="0" fillId="0" borderId="0" xfId="0" applyNumberFormat="1" applyFill="1" applyAlignment="1">
      <alignment horizontal="center"/>
    </xf>
    <xf numFmtId="10" fontId="0" fillId="0" borderId="0" xfId="3" applyNumberFormat="1" applyFont="1" applyFill="1" applyAlignment="1">
      <alignment horizontal="center"/>
    </xf>
    <xf numFmtId="10" fontId="6" fillId="0" borderId="4" xfId="3" applyNumberFormat="1" applyFont="1" applyBorder="1" applyAlignment="1">
      <alignment horizontal="center"/>
    </xf>
    <xf numFmtId="10" fontId="6" fillId="0" borderId="26" xfId="3" applyNumberFormat="1" applyFont="1" applyBorder="1" applyAlignment="1">
      <alignment horizontal="center" vertical="center"/>
    </xf>
    <xf numFmtId="10" fontId="0" fillId="0" borderId="0" xfId="3" applyNumberFormat="1" applyFont="1" applyAlignment="1">
      <alignment horizontal="center"/>
    </xf>
    <xf numFmtId="0" fontId="6" fillId="9" borderId="23" xfId="0" applyFont="1" applyFill="1" applyBorder="1" applyAlignment="1">
      <alignment horizontal="center" vertical="center"/>
    </xf>
    <xf numFmtId="0" fontId="6" fillId="12" borderId="7" xfId="0" applyFont="1" applyFill="1" applyBorder="1" applyAlignment="1">
      <alignment horizontal="center" vertical="center"/>
    </xf>
    <xf numFmtId="0" fontId="6" fillId="6" borderId="22" xfId="0" applyFont="1" applyFill="1" applyBorder="1" applyAlignment="1">
      <alignment horizontal="center" vertical="center" wrapText="1"/>
    </xf>
    <xf numFmtId="0" fontId="6" fillId="8" borderId="30" xfId="0" applyFont="1" applyFill="1" applyBorder="1" applyAlignment="1">
      <alignment horizontal="center" vertical="center" wrapText="1"/>
    </xf>
    <xf numFmtId="0" fontId="6" fillId="8" borderId="30" xfId="0" applyFont="1" applyFill="1" applyBorder="1" applyAlignment="1">
      <alignment horizontal="center" vertical="center"/>
    </xf>
    <xf numFmtId="0" fontId="6" fillId="8" borderId="24" xfId="0" applyFont="1" applyFill="1" applyBorder="1" applyAlignment="1">
      <alignment horizontal="center" vertical="center"/>
    </xf>
    <xf numFmtId="0" fontId="6" fillId="12" borderId="5" xfId="0" applyFont="1" applyFill="1" applyBorder="1" applyAlignment="1">
      <alignment horizontal="center" vertical="center"/>
    </xf>
    <xf numFmtId="0" fontId="6" fillId="9" borderId="5" xfId="0" applyFont="1" applyFill="1" applyBorder="1" applyAlignment="1">
      <alignment horizontal="center" vertical="center"/>
    </xf>
    <xf numFmtId="0" fontId="6" fillId="9" borderId="9" xfId="0" applyFont="1" applyFill="1" applyBorder="1" applyAlignment="1">
      <alignment horizontal="center" vertical="center"/>
    </xf>
    <xf numFmtId="0" fontId="6" fillId="9" borderId="6" xfId="0" applyFont="1" applyFill="1" applyBorder="1" applyAlignment="1">
      <alignment horizontal="center" vertical="center"/>
    </xf>
    <xf numFmtId="0" fontId="6" fillId="12" borderId="4" xfId="0" applyFont="1" applyFill="1" applyBorder="1" applyAlignment="1">
      <alignment horizontal="center" vertical="center"/>
    </xf>
    <xf numFmtId="0" fontId="6" fillId="12" borderId="8" xfId="0" applyFont="1" applyFill="1" applyBorder="1" applyAlignment="1">
      <alignment horizontal="center" vertical="center"/>
    </xf>
    <xf numFmtId="0" fontId="10" fillId="0" borderId="15" xfId="0" applyFont="1" applyBorder="1" applyAlignment="1" applyProtection="1">
      <alignment horizontal="center"/>
    </xf>
    <xf numFmtId="0" fontId="10" fillId="0" borderId="31" xfId="0" applyFont="1" applyBorder="1" applyAlignment="1" applyProtection="1">
      <alignment horizontal="center"/>
      <protection locked="0"/>
    </xf>
    <xf numFmtId="49" fontId="10" fillId="0" borderId="12" xfId="0" applyNumberFormat="1" applyFont="1" applyBorder="1" applyAlignment="1" applyProtection="1">
      <alignment horizontal="left"/>
      <protection locked="0"/>
    </xf>
    <xf numFmtId="0" fontId="10" fillId="0" borderId="11" xfId="0" applyFont="1" applyBorder="1" applyProtection="1">
      <protection locked="0"/>
    </xf>
    <xf numFmtId="49" fontId="10" fillId="0" borderId="10" xfId="0" applyNumberFormat="1" applyFont="1" applyBorder="1" applyAlignment="1" applyProtection="1">
      <alignment horizontal="left"/>
      <protection locked="0"/>
    </xf>
    <xf numFmtId="0" fontId="10" fillId="0" borderId="0" xfId="0" applyFont="1" applyBorder="1" applyProtection="1">
      <protection locked="0"/>
    </xf>
    <xf numFmtId="0" fontId="0" fillId="0" borderId="31" xfId="0" applyBorder="1" applyAlignment="1" applyProtection="1">
      <alignment horizontal="center"/>
      <protection locked="0"/>
    </xf>
    <xf numFmtId="49" fontId="0" fillId="0" borderId="10" xfId="0" applyNumberFormat="1" applyBorder="1" applyAlignment="1" applyProtection="1">
      <alignment horizontal="left"/>
      <protection locked="0"/>
    </xf>
    <xf numFmtId="0" fontId="0" fillId="0" borderId="0" xfId="0" applyBorder="1" applyProtection="1">
      <protection locked="0"/>
    </xf>
    <xf numFmtId="0" fontId="0" fillId="0" borderId="14" xfId="0" applyBorder="1" applyAlignment="1" applyProtection="1">
      <alignment horizontal="center"/>
      <protection locked="0"/>
    </xf>
    <xf numFmtId="49" fontId="0" fillId="0" borderId="4" xfId="0" applyNumberFormat="1" applyBorder="1" applyAlignment="1" applyProtection="1">
      <alignment horizontal="left"/>
      <protection locked="0"/>
    </xf>
    <xf numFmtId="0" fontId="0" fillId="0" borderId="5" xfId="0" applyBorder="1" applyProtection="1">
      <protection locked="0"/>
    </xf>
    <xf numFmtId="10" fontId="10" fillId="0" borderId="13" xfId="3" applyNumberFormat="1"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51" xfId="0" applyFont="1" applyBorder="1" applyAlignment="1" applyProtection="1">
      <alignment horizontal="center"/>
      <protection locked="0"/>
    </xf>
    <xf numFmtId="0" fontId="10" fillId="0" borderId="15" xfId="0" applyFont="1" applyBorder="1" applyAlignment="1" applyProtection="1">
      <alignment horizontal="center"/>
      <protection locked="0"/>
    </xf>
    <xf numFmtId="0" fontId="10" fillId="0" borderId="31" xfId="0" applyFont="1" applyBorder="1" applyProtection="1">
      <protection locked="0"/>
    </xf>
    <xf numFmtId="0" fontId="10" fillId="0" borderId="32" xfId="0" applyFont="1" applyBorder="1" applyAlignment="1" applyProtection="1">
      <alignment horizontal="center"/>
      <protection locked="0"/>
    </xf>
    <xf numFmtId="0" fontId="10" fillId="0" borderId="35" xfId="0" applyFont="1" applyBorder="1" applyAlignment="1" applyProtection="1">
      <alignment horizontal="center"/>
      <protection locked="0"/>
    </xf>
    <xf numFmtId="10" fontId="10" fillId="0" borderId="31" xfId="3" applyNumberFormat="1" applyFont="1" applyBorder="1" applyAlignment="1" applyProtection="1">
      <alignment horizontal="center"/>
      <protection locked="0"/>
    </xf>
    <xf numFmtId="0" fontId="10" fillId="0" borderId="33" xfId="0" applyFont="1" applyBorder="1" applyAlignment="1" applyProtection="1">
      <alignment horizontal="center"/>
      <protection locked="0"/>
    </xf>
    <xf numFmtId="0" fontId="10" fillId="0" borderId="52" xfId="0" applyFont="1" applyBorder="1" applyAlignment="1" applyProtection="1">
      <alignment horizontal="center"/>
      <protection locked="0"/>
    </xf>
    <xf numFmtId="0" fontId="10" fillId="0" borderId="36" xfId="0" applyFont="1" applyBorder="1" applyAlignment="1" applyProtection="1">
      <alignment horizontal="center"/>
      <protection locked="0"/>
    </xf>
    <xf numFmtId="10" fontId="0" fillId="0" borderId="31" xfId="3" applyNumberFormat="1" applyFont="1" applyBorder="1" applyAlignment="1" applyProtection="1">
      <alignment horizontal="center"/>
      <protection locked="0"/>
    </xf>
    <xf numFmtId="0" fontId="0" fillId="0" borderId="33" xfId="0" applyBorder="1" applyAlignment="1" applyProtection="1">
      <alignment horizontal="center"/>
      <protection locked="0"/>
    </xf>
    <xf numFmtId="0" fontId="0" fillId="0" borderId="52"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31" xfId="0" applyBorder="1" applyProtection="1">
      <protection locked="0"/>
    </xf>
    <xf numFmtId="0" fontId="0" fillId="0" borderId="36" xfId="0" applyBorder="1" applyAlignment="1" applyProtection="1">
      <alignment horizontal="center"/>
      <protection locked="0"/>
    </xf>
    <xf numFmtId="10" fontId="0" fillId="0" borderId="14" xfId="3" applyNumberFormat="1" applyFont="1" applyBorder="1" applyAlignment="1" applyProtection="1">
      <alignment horizontal="center"/>
      <protection locked="0"/>
    </xf>
    <xf numFmtId="0" fontId="0" fillId="0" borderId="34" xfId="0" applyBorder="1" applyAlignment="1" applyProtection="1">
      <alignment horizontal="center"/>
      <protection locked="0"/>
    </xf>
    <xf numFmtId="0" fontId="0" fillId="0" borderId="53" xfId="0" applyBorder="1" applyAlignment="1" applyProtection="1">
      <alignment horizontal="center"/>
      <protection locked="0"/>
    </xf>
    <xf numFmtId="0" fontId="0" fillId="0" borderId="6" xfId="0" applyBorder="1" applyAlignment="1" applyProtection="1">
      <alignment horizontal="center"/>
      <protection locked="0"/>
    </xf>
    <xf numFmtId="0" fontId="0" fillId="0" borderId="14" xfId="0" applyBorder="1" applyProtection="1">
      <protection locked="0"/>
    </xf>
    <xf numFmtId="0" fontId="0" fillId="0" borderId="37" xfId="0" applyBorder="1" applyAlignment="1" applyProtection="1">
      <alignment horizontal="center"/>
      <protection locked="0"/>
    </xf>
    <xf numFmtId="0" fontId="10" fillId="0" borderId="10" xfId="0" applyFont="1" applyBorder="1" applyProtection="1">
      <protection locked="0"/>
    </xf>
    <xf numFmtId="49" fontId="0" fillId="0" borderId="10" xfId="0" applyNumberFormat="1" applyBorder="1" applyAlignment="1" applyProtection="1">
      <alignment horizontal="center"/>
      <protection locked="0"/>
    </xf>
    <xf numFmtId="0" fontId="0" fillId="0" borderId="10" xfId="0" applyBorder="1" applyProtection="1">
      <protection locked="0"/>
    </xf>
    <xf numFmtId="0" fontId="0" fillId="0" borderId="4" xfId="0" applyBorder="1" applyProtection="1">
      <protection locked="0"/>
    </xf>
    <xf numFmtId="49" fontId="0" fillId="0" borderId="4" xfId="0" applyNumberFormat="1" applyBorder="1" applyAlignment="1" applyProtection="1">
      <alignment horizontal="center"/>
      <protection locked="0"/>
    </xf>
    <xf numFmtId="10" fontId="0" fillId="0" borderId="10" xfId="3" applyNumberFormat="1" applyFont="1" applyBorder="1" applyAlignment="1" applyProtection="1">
      <alignment horizontal="center"/>
      <protection locked="0"/>
    </xf>
    <xf numFmtId="10" fontId="0" fillId="0" borderId="15" xfId="3" applyNumberFormat="1" applyFont="1" applyBorder="1" applyAlignment="1" applyProtection="1">
      <alignment horizontal="center"/>
      <protection locked="0"/>
    </xf>
    <xf numFmtId="10" fontId="0" fillId="0" borderId="4" xfId="3" applyNumberFormat="1" applyFont="1" applyBorder="1" applyAlignment="1" applyProtection="1">
      <alignment horizontal="center"/>
      <protection locked="0"/>
    </xf>
    <xf numFmtId="10" fontId="0" fillId="0" borderId="6" xfId="3" applyNumberFormat="1" applyFont="1" applyBorder="1" applyAlignment="1" applyProtection="1">
      <alignment horizontal="center"/>
      <protection locked="0"/>
    </xf>
    <xf numFmtId="0" fontId="0" fillId="13" borderId="4" xfId="0" applyFont="1" applyFill="1" applyBorder="1" applyAlignment="1">
      <alignment horizontal="center" wrapText="1"/>
    </xf>
    <xf numFmtId="0" fontId="0" fillId="10" borderId="24" xfId="0" applyFont="1" applyFill="1" applyBorder="1" applyAlignment="1">
      <alignment horizontal="center"/>
    </xf>
    <xf numFmtId="0" fontId="16" fillId="7" borderId="38" xfId="0" applyFont="1" applyFill="1" applyBorder="1" applyAlignment="1">
      <alignment horizontal="right" vertical="center" wrapText="1"/>
    </xf>
    <xf numFmtId="0" fontId="0" fillId="15" borderId="7" xfId="0" applyFill="1" applyBorder="1" applyAlignment="1">
      <alignment horizontal="center"/>
    </xf>
    <xf numFmtId="0" fontId="0" fillId="15" borderId="8" xfId="0" applyFill="1" applyBorder="1"/>
    <xf numFmtId="0" fontId="0" fillId="15" borderId="8" xfId="0" applyFill="1" applyBorder="1" applyAlignment="1">
      <alignment horizontal="center"/>
    </xf>
    <xf numFmtId="0" fontId="0" fillId="15" borderId="9" xfId="0" applyFill="1" applyBorder="1" applyAlignment="1">
      <alignment horizontal="center"/>
    </xf>
    <xf numFmtId="0" fontId="0" fillId="0" borderId="0" xfId="0" applyFill="1" applyAlignment="1">
      <alignment horizontal="center" wrapText="1"/>
    </xf>
    <xf numFmtId="49" fontId="17" fillId="0" borderId="2" xfId="1" applyNumberFormat="1" applyFont="1" applyFill="1" applyBorder="1" applyAlignment="1">
      <alignment wrapText="1"/>
    </xf>
    <xf numFmtId="0" fontId="0" fillId="15" borderId="31" xfId="0" applyFill="1" applyBorder="1" applyAlignment="1" applyProtection="1">
      <alignment horizontal="center"/>
      <protection locked="0"/>
    </xf>
    <xf numFmtId="0" fontId="0" fillId="15" borderId="10" xfId="0" applyFill="1" applyBorder="1" applyProtection="1">
      <protection locked="0"/>
    </xf>
    <xf numFmtId="49" fontId="0" fillId="15" borderId="10" xfId="0" applyNumberFormat="1" applyFill="1" applyBorder="1" applyAlignment="1" applyProtection="1">
      <alignment horizontal="center"/>
      <protection locked="0"/>
    </xf>
    <xf numFmtId="0" fontId="0" fillId="15" borderId="0" xfId="0" applyFill="1" applyBorder="1" applyProtection="1">
      <protection locked="0"/>
    </xf>
    <xf numFmtId="0" fontId="10" fillId="15" borderId="15" xfId="0" applyFont="1" applyFill="1" applyBorder="1" applyAlignment="1">
      <alignment horizontal="center"/>
    </xf>
    <xf numFmtId="10" fontId="0" fillId="15" borderId="10" xfId="3" applyNumberFormat="1" applyFont="1" applyFill="1" applyBorder="1" applyAlignment="1" applyProtection="1">
      <alignment horizontal="center"/>
      <protection locked="0"/>
    </xf>
    <xf numFmtId="10" fontId="0" fillId="15" borderId="15" xfId="3" applyNumberFormat="1" applyFont="1" applyFill="1" applyBorder="1" applyAlignment="1" applyProtection="1">
      <alignment horizontal="center"/>
      <protection locked="0"/>
    </xf>
    <xf numFmtId="0" fontId="0" fillId="15" borderId="31" xfId="0" applyFill="1" applyBorder="1" applyProtection="1">
      <protection locked="0"/>
    </xf>
    <xf numFmtId="0" fontId="0" fillId="15" borderId="33" xfId="0" applyFill="1" applyBorder="1" applyAlignment="1" applyProtection="1">
      <alignment horizontal="center"/>
      <protection locked="0"/>
    </xf>
    <xf numFmtId="0" fontId="0" fillId="15" borderId="36" xfId="0" applyFill="1" applyBorder="1" applyAlignment="1" applyProtection="1">
      <alignment horizontal="center"/>
      <protection locked="0"/>
    </xf>
    <xf numFmtId="0" fontId="0" fillId="15" borderId="15" xfId="0" applyFill="1" applyBorder="1" applyAlignment="1" applyProtection="1">
      <alignment horizontal="center"/>
      <protection locked="0"/>
    </xf>
    <xf numFmtId="49" fontId="0" fillId="15" borderId="10" xfId="0" applyNumberFormat="1" applyFill="1" applyBorder="1" applyAlignment="1" applyProtection="1">
      <alignment horizontal="left"/>
      <protection locked="0"/>
    </xf>
    <xf numFmtId="0" fontId="10" fillId="15" borderId="15" xfId="0" applyFont="1" applyFill="1" applyBorder="1" applyAlignment="1" applyProtection="1">
      <alignment horizontal="center"/>
    </xf>
    <xf numFmtId="10" fontId="0" fillId="15" borderId="31" xfId="3" applyNumberFormat="1" applyFont="1" applyFill="1" applyBorder="1" applyAlignment="1" applyProtection="1">
      <alignment horizontal="center"/>
      <protection locked="0"/>
    </xf>
    <xf numFmtId="0" fontId="0" fillId="15" borderId="52" xfId="0" applyFill="1" applyBorder="1" applyAlignment="1" applyProtection="1">
      <alignment horizontal="center"/>
      <protection locked="0"/>
    </xf>
    <xf numFmtId="0" fontId="0" fillId="15" borderId="31" xfId="0" applyFill="1" applyBorder="1" applyAlignment="1">
      <alignment horizontal="center"/>
    </xf>
    <xf numFmtId="0" fontId="0" fillId="15" borderId="10" xfId="0" applyFill="1" applyBorder="1"/>
    <xf numFmtId="0" fontId="0" fillId="15" borderId="0" xfId="0" applyFill="1" applyBorder="1"/>
    <xf numFmtId="0" fontId="0" fillId="15" borderId="15" xfId="0" applyFill="1" applyBorder="1"/>
    <xf numFmtId="0" fontId="0" fillId="15" borderId="10" xfId="0" applyFill="1" applyBorder="1" applyAlignment="1">
      <alignment horizontal="center"/>
    </xf>
    <xf numFmtId="0" fontId="0" fillId="15" borderId="15" xfId="0" applyFill="1" applyBorder="1" applyAlignment="1">
      <alignment horizontal="center"/>
    </xf>
    <xf numFmtId="0" fontId="0" fillId="15" borderId="0" xfId="0" applyFill="1" applyBorder="1" applyAlignment="1">
      <alignment horizontal="center"/>
    </xf>
    <xf numFmtId="0" fontId="0" fillId="15" borderId="29" xfId="0" applyFill="1" applyBorder="1"/>
    <xf numFmtId="0" fontId="0" fillId="15" borderId="17" xfId="0" applyFill="1" applyBorder="1" applyAlignment="1">
      <alignment horizontal="center"/>
    </xf>
    <xf numFmtId="0" fontId="0" fillId="15" borderId="20" xfId="0" applyFill="1" applyBorder="1" applyAlignment="1">
      <alignment horizontal="center"/>
    </xf>
    <xf numFmtId="0" fontId="20" fillId="5" borderId="0" xfId="0" applyFont="1" applyFill="1" applyAlignment="1"/>
    <xf numFmtId="0" fontId="21" fillId="5" borderId="0" xfId="0" applyFont="1" applyFill="1" applyAlignment="1"/>
    <xf numFmtId="0" fontId="20" fillId="5" borderId="0" xfId="0" applyFont="1" applyFill="1"/>
    <xf numFmtId="0" fontId="22" fillId="5" borderId="0" xfId="0" applyFont="1" applyFill="1" applyAlignment="1">
      <alignment vertical="center" wrapText="1"/>
    </xf>
    <xf numFmtId="0" fontId="23" fillId="5" borderId="0" xfId="0" applyFont="1" applyFill="1" applyAlignment="1"/>
    <xf numFmtId="0" fontId="20" fillId="5" borderId="5" xfId="0" applyFont="1" applyFill="1" applyBorder="1"/>
    <xf numFmtId="0" fontId="20" fillId="5" borderId="0" xfId="0" applyFont="1" applyFill="1" applyBorder="1"/>
    <xf numFmtId="0" fontId="25" fillId="5" borderId="0" xfId="0" applyFont="1" applyFill="1" applyBorder="1" applyAlignment="1">
      <alignment wrapText="1"/>
    </xf>
    <xf numFmtId="0" fontId="26" fillId="5" borderId="0" xfId="0" applyFont="1" applyFill="1"/>
    <xf numFmtId="0" fontId="25" fillId="5" borderId="0" xfId="0" applyFont="1" applyFill="1" applyBorder="1" applyAlignment="1">
      <alignment vertical="top" wrapText="1"/>
    </xf>
    <xf numFmtId="0" fontId="25" fillId="5" borderId="0" xfId="0" applyFont="1" applyFill="1" applyBorder="1"/>
    <xf numFmtId="0" fontId="26" fillId="5" borderId="38" xfId="0" applyFont="1" applyFill="1" applyBorder="1" applyAlignment="1">
      <alignment horizontal="left" vertical="center"/>
    </xf>
    <xf numFmtId="0" fontId="26" fillId="5" borderId="0" xfId="0" applyFont="1" applyFill="1" applyBorder="1" applyAlignment="1">
      <alignment vertical="center"/>
    </xf>
    <xf numFmtId="0" fontId="26" fillId="5" borderId="38" xfId="0" applyFont="1" applyFill="1" applyBorder="1" applyAlignment="1">
      <alignment vertical="center"/>
    </xf>
    <xf numFmtId="0" fontId="26" fillId="5" borderId="0" xfId="0" applyFont="1" applyFill="1" applyBorder="1" applyAlignment="1">
      <alignment vertical="center" wrapText="1"/>
    </xf>
    <xf numFmtId="0" fontId="21" fillId="5" borderId="0" xfId="0" applyFont="1" applyFill="1"/>
    <xf numFmtId="0" fontId="28" fillId="5" borderId="0" xfId="0" applyFont="1" applyFill="1"/>
    <xf numFmtId="0" fontId="13" fillId="5" borderId="0" xfId="2" applyFont="1" applyFill="1" applyAlignment="1" applyProtection="1"/>
    <xf numFmtId="0" fontId="29" fillId="5" borderId="43" xfId="2" applyFont="1" applyFill="1" applyBorder="1" applyAlignment="1" applyProtection="1"/>
    <xf numFmtId="0" fontId="26" fillId="5" borderId="44" xfId="0" applyFont="1" applyFill="1" applyBorder="1"/>
    <xf numFmtId="0" fontId="26" fillId="5" borderId="45" xfId="0" applyFont="1" applyFill="1" applyBorder="1"/>
    <xf numFmtId="0" fontId="30" fillId="5" borderId="46" xfId="2" applyFont="1" applyFill="1" applyBorder="1" applyAlignment="1" applyProtection="1"/>
    <xf numFmtId="0" fontId="30" fillId="5" borderId="0" xfId="0" applyFont="1" applyFill="1" applyBorder="1"/>
    <xf numFmtId="0" fontId="30" fillId="5" borderId="47" xfId="0" applyFont="1" applyFill="1" applyBorder="1"/>
    <xf numFmtId="0" fontId="30" fillId="5" borderId="0" xfId="0" applyFont="1" applyFill="1"/>
    <xf numFmtId="0" fontId="30" fillId="5" borderId="48" xfId="2" applyFont="1" applyFill="1" applyBorder="1" applyAlignment="1" applyProtection="1"/>
    <xf numFmtId="0" fontId="30" fillId="5" borderId="49" xfId="0" applyFont="1" applyFill="1" applyBorder="1"/>
    <xf numFmtId="0" fontId="30" fillId="5" borderId="50" xfId="0" applyFont="1" applyFill="1" applyBorder="1"/>
    <xf numFmtId="0" fontId="31" fillId="5" borderId="0" xfId="0" applyFont="1" applyFill="1" applyBorder="1" applyAlignment="1">
      <alignment vertical="center"/>
    </xf>
    <xf numFmtId="0" fontId="26" fillId="5" borderId="0" xfId="0" applyFont="1" applyFill="1" applyAlignment="1">
      <alignment vertical="center"/>
    </xf>
    <xf numFmtId="0" fontId="30" fillId="5" borderId="0" xfId="2" applyFont="1" applyFill="1" applyBorder="1" applyAlignment="1" applyProtection="1">
      <alignment vertical="center"/>
    </xf>
    <xf numFmtId="0" fontId="30" fillId="5" borderId="0" xfId="0" applyFont="1" applyFill="1" applyBorder="1" applyAlignment="1">
      <alignment vertical="center"/>
    </xf>
    <xf numFmtId="0" fontId="30" fillId="5" borderId="0" xfId="0" applyFont="1" applyFill="1" applyAlignment="1">
      <alignment vertical="center"/>
    </xf>
    <xf numFmtId="0" fontId="31" fillId="5" borderId="0" xfId="0" applyFont="1" applyFill="1"/>
    <xf numFmtId="0" fontId="32" fillId="5" borderId="0" xfId="0" applyFont="1" applyFill="1"/>
    <xf numFmtId="0" fontId="26" fillId="5" borderId="0" xfId="0" applyFont="1" applyFill="1" applyBorder="1" applyAlignment="1"/>
    <xf numFmtId="0" fontId="26" fillId="5" borderId="0" xfId="0" applyFont="1" applyFill="1" applyBorder="1" applyAlignment="1">
      <alignment horizontal="left" vertical="center" wrapText="1"/>
    </xf>
    <xf numFmtId="0" fontId="26" fillId="5" borderId="0" xfId="0" applyFont="1" applyFill="1" applyAlignment="1"/>
    <xf numFmtId="0" fontId="26" fillId="5" borderId="0" xfId="0" applyFont="1" applyFill="1" applyBorder="1" applyAlignment="1">
      <alignment horizontal="left"/>
    </xf>
    <xf numFmtId="0" fontId="26" fillId="5" borderId="0" xfId="0" applyFont="1" applyFill="1" applyAlignment="1">
      <alignment horizontal="center"/>
    </xf>
    <xf numFmtId="0" fontId="31" fillId="5" borderId="0" xfId="0" applyFont="1" applyFill="1" applyBorder="1"/>
    <xf numFmtId="0" fontId="26" fillId="5" borderId="0" xfId="0" applyFont="1" applyFill="1" applyBorder="1"/>
    <xf numFmtId="0" fontId="26" fillId="0" borderId="0" xfId="0" applyFont="1" applyFill="1" applyBorder="1" applyAlignment="1"/>
    <xf numFmtId="0" fontId="26" fillId="5" borderId="0" xfId="0" applyFont="1" applyFill="1" applyAlignment="1">
      <alignment horizontal="left" vertical="center" wrapText="1"/>
    </xf>
    <xf numFmtId="0" fontId="36" fillId="5" borderId="0" xfId="0" applyFont="1" applyFill="1" applyAlignment="1"/>
    <xf numFmtId="0" fontId="0" fillId="0" borderId="0" xfId="0" applyFont="1"/>
    <xf numFmtId="0" fontId="28" fillId="5" borderId="0" xfId="0" applyFont="1" applyFill="1" applyAlignment="1">
      <alignment vertical="top"/>
    </xf>
    <xf numFmtId="0" fontId="24" fillId="5" borderId="0" xfId="0" applyFont="1" applyFill="1" applyAlignment="1">
      <alignment horizontal="left" wrapText="1"/>
    </xf>
    <xf numFmtId="0" fontId="37" fillId="5" borderId="0" xfId="0" applyFont="1" applyFill="1"/>
    <xf numFmtId="49" fontId="10" fillId="0" borderId="12" xfId="0" applyNumberFormat="1" applyFont="1" applyBorder="1" applyAlignment="1" applyProtection="1">
      <alignment horizontal="center"/>
      <protection locked="0"/>
    </xf>
    <xf numFmtId="49" fontId="10" fillId="0" borderId="10" xfId="0" applyNumberFormat="1" applyFont="1" applyBorder="1" applyAlignment="1" applyProtection="1">
      <alignment horizontal="center"/>
      <protection locked="0"/>
    </xf>
    <xf numFmtId="10" fontId="10" fillId="0" borderId="10" xfId="3" applyNumberFormat="1" applyFont="1" applyBorder="1" applyAlignment="1" applyProtection="1">
      <alignment horizontal="center"/>
      <protection locked="0"/>
    </xf>
    <xf numFmtId="10" fontId="10" fillId="0" borderId="15" xfId="3" applyNumberFormat="1" applyFont="1" applyBorder="1" applyAlignment="1" applyProtection="1">
      <alignment horizontal="center"/>
      <protection locked="0"/>
    </xf>
    <xf numFmtId="0" fontId="10" fillId="0" borderId="40" xfId="0" applyFont="1" applyBorder="1" applyAlignment="1" applyProtection="1">
      <alignment horizontal="center"/>
      <protection locked="0"/>
    </xf>
    <xf numFmtId="0" fontId="10" fillId="0" borderId="42" xfId="0" applyFont="1" applyBorder="1" applyAlignment="1" applyProtection="1">
      <alignment horizontal="center"/>
      <protection locked="0"/>
    </xf>
    <xf numFmtId="0" fontId="10" fillId="0" borderId="41" xfId="0" applyFont="1" applyBorder="1" applyAlignment="1" applyProtection="1">
      <alignment horizontal="center"/>
      <protection locked="0"/>
    </xf>
    <xf numFmtId="0" fontId="0" fillId="4" borderId="0" xfId="0" applyFill="1" applyAlignment="1">
      <alignment horizontal="center" wrapText="1"/>
    </xf>
    <xf numFmtId="0" fontId="10" fillId="0" borderId="6" xfId="0" applyFont="1" applyBorder="1" applyAlignment="1" applyProtection="1">
      <alignment horizontal="center"/>
      <protection locked="0"/>
    </xf>
    <xf numFmtId="0" fontId="0" fillId="0" borderId="29" xfId="0" applyBorder="1" applyProtection="1">
      <protection locked="0"/>
    </xf>
    <xf numFmtId="0" fontId="0" fillId="0" borderId="10" xfId="0" applyBorder="1" applyAlignment="1" applyProtection="1">
      <alignment horizontal="center"/>
      <protection locked="0"/>
    </xf>
    <xf numFmtId="0" fontId="0" fillId="0" borderId="15" xfId="0" applyBorder="1" applyProtection="1">
      <protection locked="0"/>
    </xf>
    <xf numFmtId="0" fontId="0" fillId="0" borderId="17"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8" xfId="0" applyBorder="1" applyProtection="1">
      <protection locked="0"/>
    </xf>
    <xf numFmtId="0" fontId="0" fillId="0" borderId="4" xfId="0" applyBorder="1" applyAlignment="1" applyProtection="1">
      <alignment horizontal="center"/>
      <protection locked="0"/>
    </xf>
    <xf numFmtId="0" fontId="0" fillId="0" borderId="6" xfId="0" applyBorder="1" applyProtection="1">
      <protection locked="0"/>
    </xf>
    <xf numFmtId="0" fontId="0" fillId="0" borderId="18"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0" xfId="0" applyBorder="1" applyAlignment="1" applyProtection="1">
      <alignment horizontal="center"/>
      <protection locked="0"/>
    </xf>
    <xf numFmtId="0" fontId="0" fillId="0" borderId="5" xfId="0" applyBorder="1" applyAlignment="1" applyProtection="1">
      <alignment horizontal="center"/>
      <protection locked="0"/>
    </xf>
    <xf numFmtId="0" fontId="39" fillId="0" borderId="15" xfId="0" applyFont="1" applyFill="1" applyBorder="1" applyAlignment="1" applyProtection="1">
      <alignment horizontal="center"/>
      <protection locked="0"/>
    </xf>
    <xf numFmtId="0" fontId="39" fillId="0" borderId="6" xfId="0" applyFont="1" applyFill="1" applyBorder="1" applyAlignment="1" applyProtection="1">
      <alignment horizontal="center"/>
      <protection locked="0"/>
    </xf>
    <xf numFmtId="0" fontId="6" fillId="0" borderId="38" xfId="0" applyFont="1" applyBorder="1" applyProtection="1">
      <protection locked="0"/>
    </xf>
    <xf numFmtId="2" fontId="0" fillId="0" borderId="0" xfId="0" applyNumberFormat="1" applyAlignment="1">
      <alignment horizontal="center"/>
    </xf>
    <xf numFmtId="49" fontId="3" fillId="0" borderId="2" xfId="1" applyNumberFormat="1" applyFont="1" applyFill="1" applyBorder="1" applyAlignment="1">
      <alignment horizontal="center" wrapText="1"/>
    </xf>
    <xf numFmtId="49" fontId="40" fillId="0" borderId="56" xfId="4" applyNumberFormat="1" applyBorder="1" applyAlignment="1" applyProtection="1">
      <alignment horizontal="center" vertical="center"/>
      <protection locked="0"/>
    </xf>
    <xf numFmtId="9" fontId="40" fillId="0" borderId="56" xfId="4" applyNumberFormat="1" applyBorder="1" applyAlignment="1" applyProtection="1">
      <alignment horizontal="center" vertical="center"/>
      <protection locked="0"/>
    </xf>
    <xf numFmtId="0" fontId="40" fillId="0" borderId="56" xfId="4" applyBorder="1" applyAlignment="1" applyProtection="1">
      <alignment horizontal="center" vertical="center"/>
      <protection locked="0"/>
    </xf>
    <xf numFmtId="49" fontId="40" fillId="0" borderId="38" xfId="4" applyNumberFormat="1" applyBorder="1" applyAlignment="1" applyProtection="1">
      <alignment horizontal="center" vertical="center"/>
      <protection locked="0"/>
    </xf>
    <xf numFmtId="9" fontId="40" fillId="0" borderId="38" xfId="4" applyNumberFormat="1" applyBorder="1" applyAlignment="1" applyProtection="1">
      <alignment horizontal="center" vertical="center"/>
      <protection locked="0"/>
    </xf>
    <xf numFmtId="0" fontId="40" fillId="0" borderId="38" xfId="4" applyBorder="1" applyAlignment="1" applyProtection="1">
      <alignment horizontal="center" vertical="center"/>
      <protection locked="0"/>
    </xf>
    <xf numFmtId="11" fontId="40" fillId="0" borderId="38" xfId="4" applyNumberFormat="1" applyBorder="1" applyAlignment="1" applyProtection="1">
      <alignment horizontal="center" vertical="center"/>
      <protection locked="0"/>
    </xf>
    <xf numFmtId="49" fontId="40" fillId="0" borderId="59" xfId="4" applyNumberFormat="1" applyBorder="1" applyAlignment="1" applyProtection="1">
      <alignment horizontal="center" vertical="center"/>
      <protection locked="0"/>
    </xf>
    <xf numFmtId="9" fontId="40" fillId="0" borderId="59" xfId="4" applyNumberFormat="1" applyBorder="1" applyAlignment="1" applyProtection="1">
      <alignment horizontal="center" vertical="center"/>
      <protection locked="0"/>
    </xf>
    <xf numFmtId="164" fontId="40" fillId="0" borderId="59" xfId="4" applyNumberFormat="1" applyBorder="1" applyAlignment="1" applyProtection="1">
      <alignment horizontal="center" vertical="center"/>
      <protection locked="0"/>
    </xf>
    <xf numFmtId="0" fontId="40" fillId="0" borderId="59" xfId="4" applyBorder="1" applyAlignment="1" applyProtection="1">
      <alignment horizontal="center" vertical="center"/>
      <protection locked="0"/>
    </xf>
    <xf numFmtId="2" fontId="43" fillId="0" borderId="38" xfId="4" applyNumberFormat="1" applyFont="1" applyBorder="1" applyAlignment="1" applyProtection="1">
      <alignment horizontal="center" vertical="center"/>
      <protection locked="0"/>
    </xf>
    <xf numFmtId="0" fontId="43" fillId="0" borderId="56" xfId="4" quotePrefix="1" applyFont="1" applyBorder="1" applyAlignment="1" applyProtection="1">
      <alignment horizontal="center" vertical="center"/>
      <protection locked="0"/>
    </xf>
    <xf numFmtId="0" fontId="43" fillId="0" borderId="38" xfId="4" quotePrefix="1" applyFont="1" applyBorder="1" applyAlignment="1" applyProtection="1">
      <alignment horizontal="center" vertical="center"/>
      <protection locked="0"/>
    </xf>
    <xf numFmtId="11" fontId="43" fillId="0" borderId="38" xfId="4" applyNumberFormat="1" applyFont="1" applyBorder="1" applyAlignment="1" applyProtection="1">
      <alignment horizontal="center" vertical="center"/>
      <protection locked="0"/>
    </xf>
    <xf numFmtId="0" fontId="43" fillId="0" borderId="59" xfId="4" quotePrefix="1" applyFont="1" applyBorder="1" applyAlignment="1" applyProtection="1">
      <alignment horizontal="center" vertical="center"/>
      <protection locked="0"/>
    </xf>
    <xf numFmtId="0" fontId="46" fillId="0" borderId="22" xfId="4" applyFont="1" applyBorder="1" applyAlignment="1" applyProtection="1">
      <alignment horizontal="left"/>
      <protection locked="0"/>
    </xf>
    <xf numFmtId="0" fontId="46" fillId="0" borderId="30" xfId="4" applyFont="1" applyBorder="1" applyAlignment="1" applyProtection="1">
      <alignment horizontal="left"/>
      <protection locked="0"/>
    </xf>
    <xf numFmtId="0" fontId="46" fillId="0" borderId="23" xfId="4" applyFont="1" applyBorder="1" applyAlignment="1" applyProtection="1">
      <alignment horizontal="left"/>
      <protection locked="0"/>
    </xf>
    <xf numFmtId="0" fontId="40" fillId="0" borderId="60" xfId="4" applyBorder="1" applyAlignment="1" applyProtection="1">
      <alignment horizontal="left" vertical="center"/>
      <protection locked="0"/>
    </xf>
    <xf numFmtId="1" fontId="40" fillId="0" borderId="61" xfId="4" applyNumberFormat="1" applyBorder="1" applyProtection="1">
      <protection locked="0"/>
    </xf>
    <xf numFmtId="0" fontId="41" fillId="0" borderId="62" xfId="4" applyFont="1" applyBorder="1" applyProtection="1">
      <protection locked="0"/>
    </xf>
    <xf numFmtId="0" fontId="40" fillId="0" borderId="57" xfId="4" applyBorder="1" applyAlignment="1" applyProtection="1">
      <alignment horizontal="left" vertical="center"/>
      <protection locked="0"/>
    </xf>
    <xf numFmtId="164" fontId="40" fillId="0" borderId="38" xfId="4" applyNumberFormat="1" applyBorder="1" applyProtection="1">
      <protection locked="0"/>
    </xf>
    <xf numFmtId="0" fontId="41" fillId="0" borderId="63" xfId="4" applyFont="1" applyBorder="1" applyProtection="1">
      <protection locked="0"/>
    </xf>
    <xf numFmtId="0" fontId="40" fillId="0" borderId="38" xfId="4" applyBorder="1" applyProtection="1">
      <protection locked="0"/>
    </xf>
    <xf numFmtId="0" fontId="40" fillId="0" borderId="63" xfId="4" applyBorder="1" applyProtection="1">
      <protection locked="0"/>
    </xf>
    <xf numFmtId="1" fontId="40" fillId="0" borderId="38" xfId="4" applyNumberFormat="1" applyBorder="1" applyProtection="1">
      <protection locked="0"/>
    </xf>
    <xf numFmtId="0" fontId="40" fillId="0" borderId="58" xfId="4" applyBorder="1" applyAlignment="1" applyProtection="1">
      <alignment horizontal="left" vertical="center"/>
      <protection locked="0"/>
    </xf>
    <xf numFmtId="0" fontId="40" fillId="0" borderId="59" xfId="4" applyBorder="1" applyProtection="1">
      <protection locked="0"/>
    </xf>
    <xf numFmtId="0" fontId="40" fillId="0" borderId="64" xfId="4" applyBorder="1" applyProtection="1">
      <protection locked="0"/>
    </xf>
    <xf numFmtId="2" fontId="48" fillId="0" borderId="56" xfId="4" applyNumberFormat="1" applyFont="1" applyBorder="1" applyAlignment="1" applyProtection="1">
      <alignment horizontal="center" vertical="center"/>
      <protection locked="0"/>
    </xf>
    <xf numFmtId="2" fontId="48" fillId="0" borderId="38" xfId="4" applyNumberFormat="1" applyFont="1" applyBorder="1" applyAlignment="1" applyProtection="1">
      <alignment horizontal="center" vertical="center"/>
      <protection locked="0"/>
    </xf>
    <xf numFmtId="2" fontId="47" fillId="0" borderId="38" xfId="4" applyNumberFormat="1" applyFont="1" applyBorder="1" applyAlignment="1" applyProtection="1">
      <alignment horizontal="center" vertical="center"/>
      <protection locked="0"/>
    </xf>
    <xf numFmtId="11" fontId="48" fillId="0" borderId="38" xfId="4" applyNumberFormat="1" applyFont="1" applyBorder="1" applyAlignment="1" applyProtection="1">
      <alignment horizontal="center" vertical="center"/>
      <protection locked="0"/>
    </xf>
    <xf numFmtId="2" fontId="48" fillId="0" borderId="59" xfId="4" applyNumberFormat="1" applyFont="1" applyBorder="1" applyAlignment="1" applyProtection="1">
      <alignment horizontal="center" vertical="center"/>
      <protection locked="0"/>
    </xf>
    <xf numFmtId="11" fontId="48" fillId="0" borderId="56" xfId="4" applyNumberFormat="1" applyFont="1" applyBorder="1" applyAlignment="1" applyProtection="1">
      <alignment horizontal="center" vertical="center"/>
      <protection locked="0"/>
    </xf>
    <xf numFmtId="11" fontId="47" fillId="0" borderId="38" xfId="4" applyNumberFormat="1" applyFont="1" applyBorder="1" applyAlignment="1" applyProtection="1">
      <alignment horizontal="center" vertical="center"/>
      <protection locked="0"/>
    </xf>
    <xf numFmtId="0" fontId="0" fillId="0" borderId="0" xfId="0" applyProtection="1">
      <protection locked="0"/>
    </xf>
    <xf numFmtId="49"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9" fillId="0" borderId="0" xfId="0" applyFont="1"/>
    <xf numFmtId="0" fontId="26" fillId="5" borderId="0" xfId="0" applyFont="1" applyFill="1" applyBorder="1" applyAlignment="1">
      <alignment horizontal="left" vertical="center" wrapText="1"/>
    </xf>
    <xf numFmtId="0" fontId="26" fillId="5" borderId="0" xfId="0" applyFont="1" applyFill="1" applyAlignment="1">
      <alignment horizontal="left" vertical="center" wrapText="1"/>
    </xf>
    <xf numFmtId="0" fontId="26" fillId="5" borderId="38" xfId="0" applyFont="1" applyFill="1" applyBorder="1" applyAlignment="1">
      <alignment horizontal="left" vertical="center" wrapText="1"/>
    </xf>
    <xf numFmtId="0" fontId="24" fillId="5" borderId="0" xfId="0" applyFont="1" applyFill="1" applyAlignment="1">
      <alignment horizontal="left" wrapText="1"/>
    </xf>
    <xf numFmtId="0" fontId="25" fillId="5" borderId="11" xfId="0" applyFont="1" applyFill="1" applyBorder="1" applyAlignment="1">
      <alignment vertical="top" wrapText="1"/>
    </xf>
    <xf numFmtId="0" fontId="25" fillId="5" borderId="0" xfId="0" applyFont="1" applyFill="1" applyBorder="1" applyAlignment="1">
      <alignment vertical="top" wrapText="1"/>
    </xf>
    <xf numFmtId="0" fontId="25" fillId="5" borderId="0" xfId="0" applyFont="1" applyFill="1" applyBorder="1" applyAlignment="1">
      <alignment horizontal="left" vertical="top" wrapText="1"/>
    </xf>
    <xf numFmtId="0" fontId="13" fillId="0" borderId="0" xfId="2" applyFill="1" applyAlignment="1" applyProtection="1">
      <alignment horizontal="left"/>
    </xf>
    <xf numFmtId="0" fontId="13" fillId="0" borderId="0" xfId="2" applyFont="1" applyFill="1" applyAlignment="1" applyProtection="1">
      <alignment horizontal="left"/>
    </xf>
    <xf numFmtId="0" fontId="38" fillId="0" borderId="0" xfId="2" applyFont="1" applyFill="1" applyAlignment="1" applyProtection="1">
      <alignment horizontal="left" vertical="center"/>
    </xf>
    <xf numFmtId="0" fontId="16" fillId="0" borderId="38" xfId="0" applyFont="1" applyBorder="1" applyAlignment="1">
      <alignment horizontal="center"/>
    </xf>
    <xf numFmtId="0" fontId="7" fillId="11" borderId="7" xfId="0" applyFont="1" applyFill="1" applyBorder="1" applyAlignment="1">
      <alignment horizontal="center" vertical="center"/>
    </xf>
    <xf numFmtId="0" fontId="7" fillId="11" borderId="8" xfId="0" applyFont="1" applyFill="1" applyBorder="1" applyAlignment="1">
      <alignment horizontal="center" vertical="center"/>
    </xf>
    <xf numFmtId="0" fontId="7" fillId="11" borderId="9"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7" fillId="13" borderId="7" xfId="0" applyFont="1" applyFill="1" applyBorder="1" applyAlignment="1">
      <alignment horizontal="center" vertical="center"/>
    </xf>
    <xf numFmtId="0" fontId="7" fillId="13" borderId="8" xfId="0" applyFont="1" applyFill="1" applyBorder="1" applyAlignment="1">
      <alignment horizontal="center" vertical="center"/>
    </xf>
    <xf numFmtId="0" fontId="7" fillId="13" borderId="9" xfId="0" applyFont="1" applyFill="1" applyBorder="1" applyAlignment="1">
      <alignment horizontal="center" vertical="center"/>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xf>
    <xf numFmtId="0" fontId="12" fillId="4" borderId="12" xfId="0" applyFont="1" applyFill="1" applyBorder="1" applyAlignment="1">
      <alignment horizontal="left" vertical="center"/>
    </xf>
    <xf numFmtId="0" fontId="12" fillId="4" borderId="11" xfId="0" applyFont="1" applyFill="1" applyBorder="1" applyAlignment="1">
      <alignment horizontal="left" vertical="center"/>
    </xf>
    <xf numFmtId="0" fontId="12" fillId="4" borderId="3" xfId="0" applyFont="1" applyFill="1" applyBorder="1" applyAlignment="1">
      <alignment horizontal="left" vertical="center"/>
    </xf>
    <xf numFmtId="0" fontId="12" fillId="4" borderId="10" xfId="0" applyFont="1" applyFill="1" applyBorder="1" applyAlignment="1">
      <alignment horizontal="left" vertical="center"/>
    </xf>
    <xf numFmtId="0" fontId="12" fillId="4" borderId="0" xfId="0" applyFont="1" applyFill="1" applyBorder="1" applyAlignment="1">
      <alignment horizontal="left" vertical="center"/>
    </xf>
    <xf numFmtId="0" fontId="12" fillId="4" borderId="15" xfId="0" applyFont="1" applyFill="1" applyBorder="1" applyAlignment="1">
      <alignment horizontal="left" vertical="center"/>
    </xf>
    <xf numFmtId="0" fontId="12" fillId="4" borderId="4" xfId="0" applyFont="1" applyFill="1" applyBorder="1" applyAlignment="1">
      <alignment horizontal="left" vertical="center"/>
    </xf>
    <xf numFmtId="0" fontId="12" fillId="4" borderId="5" xfId="0" applyFont="1" applyFill="1" applyBorder="1" applyAlignment="1">
      <alignment horizontal="left" vertical="center"/>
    </xf>
    <xf numFmtId="0" fontId="12" fillId="4" borderId="6" xfId="0" applyFont="1" applyFill="1" applyBorder="1" applyAlignment="1">
      <alignment horizontal="left" vertical="center"/>
    </xf>
    <xf numFmtId="0" fontId="7" fillId="7" borderId="13"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7" borderId="14" xfId="0" applyFont="1" applyFill="1" applyBorder="1" applyAlignment="1">
      <alignment horizontal="center" vertical="center"/>
    </xf>
    <xf numFmtId="10" fontId="4" fillId="0" borderId="13" xfId="3" applyNumberFormat="1" applyFont="1" applyBorder="1" applyAlignment="1">
      <alignment horizontal="center" vertical="center" wrapText="1"/>
    </xf>
    <xf numFmtId="10" fontId="4" fillId="0" borderId="31" xfId="3" applyNumberFormat="1" applyFont="1" applyBorder="1" applyAlignment="1">
      <alignment horizontal="center" vertical="center" wrapText="1"/>
    </xf>
    <xf numFmtId="10" fontId="4" fillId="0" borderId="14" xfId="3" applyNumberFormat="1" applyFont="1" applyBorder="1" applyAlignment="1">
      <alignment horizontal="center" vertical="center" wrapText="1"/>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13" borderId="12" xfId="0" applyFont="1" applyFill="1" applyBorder="1" applyAlignment="1">
      <alignment horizontal="center" vertical="center"/>
    </xf>
    <xf numFmtId="0" fontId="7" fillId="13" borderId="11" xfId="0" applyFont="1" applyFill="1" applyBorder="1" applyAlignment="1">
      <alignment horizontal="center" vertical="center"/>
    </xf>
    <xf numFmtId="0" fontId="7" fillId="13" borderId="3" xfId="0" applyFont="1" applyFill="1" applyBorder="1" applyAlignment="1">
      <alignment horizontal="center" vertical="center"/>
    </xf>
    <xf numFmtId="0" fontId="7" fillId="13" borderId="4" xfId="0" applyFont="1" applyFill="1" applyBorder="1" applyAlignment="1">
      <alignment horizontal="center" vertical="center"/>
    </xf>
    <xf numFmtId="0" fontId="7" fillId="13" borderId="5" xfId="0" applyFont="1" applyFill="1" applyBorder="1" applyAlignment="1">
      <alignment horizontal="center" vertical="center"/>
    </xf>
    <xf numFmtId="0" fontId="7" fillId="13" borderId="6" xfId="0" applyFont="1" applyFill="1" applyBorder="1" applyAlignment="1">
      <alignment horizontal="center" vertical="center"/>
    </xf>
    <xf numFmtId="0" fontId="7" fillId="11" borderId="12" xfId="0" applyFont="1" applyFill="1" applyBorder="1" applyAlignment="1">
      <alignment horizontal="center" vertical="center"/>
    </xf>
    <xf numFmtId="0" fontId="7" fillId="11" borderId="11" xfId="0" applyFont="1" applyFill="1" applyBorder="1" applyAlignment="1">
      <alignment horizontal="center" vertical="center"/>
    </xf>
    <xf numFmtId="0" fontId="7" fillId="11" borderId="3" xfId="0" applyFont="1" applyFill="1" applyBorder="1" applyAlignment="1">
      <alignment horizontal="center" vertical="center"/>
    </xf>
    <xf numFmtId="0" fontId="7" fillId="11" borderId="4" xfId="0" applyFont="1" applyFill="1" applyBorder="1" applyAlignment="1">
      <alignment horizontal="center" vertical="center"/>
    </xf>
    <xf numFmtId="0" fontId="7" fillId="11" borderId="5" xfId="0" applyFont="1" applyFill="1" applyBorder="1" applyAlignment="1">
      <alignment horizontal="center" vertical="center"/>
    </xf>
    <xf numFmtId="0" fontId="7" fillId="11" borderId="6" xfId="0" applyFont="1" applyFill="1" applyBorder="1" applyAlignment="1">
      <alignment horizontal="center" vertical="center"/>
    </xf>
    <xf numFmtId="0" fontId="46" fillId="0" borderId="22" xfId="4" applyFont="1" applyBorder="1" applyAlignment="1" applyProtection="1">
      <alignment horizontal="left"/>
      <protection locked="0"/>
    </xf>
    <xf numFmtId="0" fontId="46" fillId="0" borderId="30" xfId="4" applyFont="1" applyBorder="1" applyAlignment="1" applyProtection="1">
      <alignment horizontal="left"/>
      <protection locked="0"/>
    </xf>
    <xf numFmtId="0" fontId="46" fillId="0" borderId="23" xfId="4" applyFont="1" applyBorder="1" applyAlignment="1" applyProtection="1">
      <alignment horizontal="left"/>
      <protection locked="0"/>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9" xfId="0" applyFont="1" applyFill="1" applyBorder="1" applyAlignment="1">
      <alignment horizont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1" fillId="0" borderId="0" xfId="4" applyFont="1" applyAlignment="1" applyProtection="1">
      <alignment horizontal="left" vertical="top" wrapText="1"/>
      <protection locked="0"/>
    </xf>
    <xf numFmtId="0" fontId="41" fillId="0" borderId="0" xfId="4" applyFont="1" applyAlignment="1">
      <alignment horizontal="left" vertical="top"/>
    </xf>
    <xf numFmtId="0" fontId="43" fillId="0" borderId="0" xfId="4" applyFont="1" applyAlignment="1">
      <alignment horizontal="left" vertical="top" wrapText="1"/>
    </xf>
    <xf numFmtId="0" fontId="41" fillId="0" borderId="0" xfId="4" applyFont="1" applyAlignment="1">
      <alignment horizontal="left" vertical="top" wrapText="1"/>
    </xf>
    <xf numFmtId="0" fontId="11" fillId="7" borderId="13" xfId="0" applyFont="1" applyFill="1" applyBorder="1" applyAlignment="1">
      <alignment horizontal="center" vertical="center" wrapText="1"/>
    </xf>
    <xf numFmtId="0" fontId="11" fillId="7" borderId="14" xfId="0" applyFont="1" applyFill="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14" borderId="54" xfId="0" applyFont="1" applyFill="1" applyBorder="1" applyAlignment="1">
      <alignment horizontal="center" vertical="center"/>
    </xf>
    <xf numFmtId="0" fontId="7" fillId="14" borderId="55" xfId="0" applyFont="1" applyFill="1" applyBorder="1" applyAlignment="1">
      <alignment horizontal="center" vertical="center"/>
    </xf>
    <xf numFmtId="0" fontId="7" fillId="0" borderId="9" xfId="0" applyFont="1" applyBorder="1" applyAlignment="1">
      <alignment horizontal="center" vertical="center"/>
    </xf>
    <xf numFmtId="0" fontId="7" fillId="14" borderId="13" xfId="0" applyFont="1" applyFill="1" applyBorder="1" applyAlignment="1">
      <alignment horizontal="center" vertical="center"/>
    </xf>
    <xf numFmtId="0" fontId="7" fillId="14" borderId="14" xfId="0" applyFont="1" applyFill="1" applyBorder="1" applyAlignment="1">
      <alignment horizontal="center" vertical="center"/>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6" fillId="0" borderId="38" xfId="0" quotePrefix="1" applyFont="1" applyBorder="1" applyProtection="1">
      <protection locked="0"/>
    </xf>
  </cellXfs>
  <cellStyles count="5">
    <cellStyle name="Hyperlink" xfId="2" builtinId="8"/>
    <cellStyle name="Normal" xfId="0" builtinId="0"/>
    <cellStyle name="Normal 2" xfId="4" xr:uid="{4EE6819F-1F3A-4A9C-B2AC-C0798DB0B44C}"/>
    <cellStyle name="Normal_Sheet1" xfId="1" xr:uid="{00000000-0005-0000-0000-000002000000}"/>
    <cellStyle name="Percent" xfId="3" builtinId="5"/>
  </cellStyles>
  <dxfs count="16">
    <dxf>
      <fill>
        <patternFill patternType="solid">
          <fgColor auto="1"/>
          <bgColor rgb="FFFFE579"/>
        </patternFill>
      </fill>
    </dxf>
    <dxf>
      <fill>
        <patternFill>
          <bgColor theme="7" tint="0.39994506668294322"/>
        </patternFill>
      </fill>
    </dxf>
    <dxf>
      <fill>
        <patternFill patternType="gray125">
          <fgColor auto="1"/>
          <bgColor rgb="FFFFE07D"/>
        </patternFill>
      </fill>
    </dxf>
    <dxf>
      <fill>
        <patternFill>
          <bgColor rgb="FFFFE05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gray125">
          <fgColor auto="1"/>
          <bgColor rgb="FFFFE07D"/>
        </patternFill>
      </fill>
    </dxf>
    <dxf>
      <fill>
        <patternFill>
          <bgColor theme="7" tint="0.39994506668294322"/>
        </patternFill>
      </fill>
    </dxf>
    <dxf>
      <fill>
        <patternFill>
          <bgColor theme="7" tint="0.39994506668294322"/>
        </patternFill>
      </fill>
    </dxf>
    <dxf>
      <fill>
        <patternFill patternType="gray125">
          <fgColor auto="1"/>
          <bgColor rgb="FFFFE07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447675</xdr:colOff>
          <xdr:row>4</xdr:row>
          <xdr:rowOff>180975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12</xdr:col>
      <xdr:colOff>152400</xdr:colOff>
      <xdr:row>0</xdr:row>
      <xdr:rowOff>152400</xdr:rowOff>
    </xdr:from>
    <xdr:ext cx="2716306" cy="65594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789459" y="152400"/>
          <a:ext cx="2716306" cy="65594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AQ520 Form - Version 1.55</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9/30/2020</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1511300</xdr:colOff>
      <xdr:row>0</xdr:row>
      <xdr:rowOff>50800</xdr:rowOff>
    </xdr:from>
    <xdr:ext cx="2716306" cy="655949"/>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657600" y="50800"/>
          <a:ext cx="2716306" cy="65594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AQ520 Form - Version 1.55</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9/30/2020</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62659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62659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Activity Units/Type:</a:t>
          </a:r>
          <a:r>
            <a:rPr lang="en-US" sz="1200" baseline="0"/>
            <a:t> where possible, maintain consistency with permitted/reported Units/Type.</a:t>
          </a:r>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t>     - Actual: </a:t>
          </a:r>
          <a:r>
            <a:rPr lang="en-US" sz="1200" baseline="0"/>
            <a:t>values should be based on the last full year reported to DEQ </a:t>
          </a:r>
          <a:r>
            <a:rPr lang="en-US" sz="1100" baseline="0">
              <a:solidFill>
                <a:schemeClr val="tx1"/>
              </a:solidFill>
              <a:effectLst/>
              <a:latin typeface="+mn-lt"/>
              <a:ea typeface="+mn-ea"/>
              <a:cs typeface="+mn-cs"/>
            </a:rPr>
            <a:t>or estimates of normal activity (new sources).</a:t>
          </a:r>
          <a:endParaRPr lang="en-US" sz="1200" baseline="0"/>
        </a:p>
        <a:p>
          <a:r>
            <a:rPr lang="en-US" sz="1200" b="1" baseline="0"/>
            <a:t>     - Capacity: </a:t>
          </a:r>
          <a:r>
            <a:rPr lang="en-US" sz="1200" baseline="0"/>
            <a:t>maximum activity value achievable with 100% operational up-time for this unit.</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3</xdr:col>
      <xdr:colOff>714375</xdr:colOff>
      <xdr:row>0</xdr:row>
      <xdr:rowOff>76200</xdr:rowOff>
    </xdr:from>
    <xdr:ext cx="2695575" cy="655949"/>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632825" y="76200"/>
          <a:ext cx="269557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AQ520 Form - Version 1.55</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9/30/2020</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2002343"/>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2002343"/>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CAS or DEQ ID</a:t>
          </a:r>
          <a:r>
            <a:rPr lang="en-US" sz="1200"/>
            <a:t>: either use the drop-down provided</a:t>
          </a:r>
          <a:r>
            <a:rPr lang="en-US" sz="1200" baseline="0"/>
            <a:t> or simply cut and paste each pollutant CAS number or DEQ ID (see DEQ Pollutant List Worksheet) emitted by the referenced TEU.</a:t>
          </a:r>
        </a:p>
        <a:p>
          <a:r>
            <a:rPr lang="en-US" sz="1200" b="1" baseline="0"/>
            <a:t>- Chemical Name:</a:t>
          </a:r>
          <a:r>
            <a:rPr lang="en-US" sz="1200" baseline="0"/>
            <a:t> if a CAS number or DEQ ID is entered in </a:t>
          </a:r>
          <a:r>
            <a:rPr lang="en-US" sz="1200" i="1" baseline="0"/>
            <a:t>Column B,</a:t>
          </a:r>
          <a:r>
            <a:rPr lang="en-US" sz="1200" baseline="0"/>
            <a:t> </a:t>
          </a:r>
          <a:r>
            <a:rPr lang="en-US" sz="1200" i="1" baseline="0"/>
            <a:t>Column C</a:t>
          </a:r>
          <a:r>
            <a:rPr lang="en-US" sz="1200" baseline="0"/>
            <a:t> should perform a lookup from the DEQ Air Toxics list; alternatively, simply cut and paste the chemical names that correspond to the CAS numbers/DEQ ID in </a:t>
          </a:r>
          <a:r>
            <a:rPr lang="en-US" sz="1200" i="1" baseline="0"/>
            <a:t>Column B</a:t>
          </a:r>
          <a:r>
            <a:rPr lang="en-US" sz="1200" baseline="0"/>
            <a:t> if applicable.</a:t>
          </a:r>
        </a:p>
        <a:p>
          <a:r>
            <a:rPr lang="en-US" sz="1200" b="1" baseline="0"/>
            <a:t>- Control Efficiency:</a:t>
          </a:r>
          <a:r>
            <a:rPr lang="en-US" sz="1200" baseline="0"/>
            <a:t> enter the pollutant specific control efficiency - this should include all capture and removal process efficiencies applicable to each individual pollutant.</a:t>
          </a:r>
        </a:p>
        <a:p>
          <a:r>
            <a:rPr lang="en-US" sz="1200" b="1" baseline="0"/>
            <a:t>- EF Values: </a:t>
          </a:r>
          <a:r>
            <a:rPr lang="en-US" sz="1200" b="0" baseline="0"/>
            <a:t>provide emission factors for Annual and Max Daily conditions; if Annual and Max Daily EF values are equivalent, please enter value in Annual (</a:t>
          </a:r>
          <a:r>
            <a:rPr lang="en-US" sz="1200" b="0" i="1" baseline="0"/>
            <a:t>Column F</a:t>
          </a:r>
          <a:r>
            <a:rPr lang="en-US" sz="1200" b="0" baseline="0"/>
            <a:t>)</a:t>
          </a:r>
          <a:r>
            <a:rPr lang="en-US" sz="1200" baseline="0"/>
            <a:t>.</a:t>
          </a:r>
        </a:p>
        <a:p>
          <a:r>
            <a:rPr lang="en-US" sz="1200" b="1" baseline="0"/>
            <a:t>- Emission Factor Information Reference/Notes: </a:t>
          </a:r>
          <a:r>
            <a:rPr lang="en-US" sz="1200" b="0" baseline="0"/>
            <a:t>provide EF references (e.g. Source Tests, AP-42, Engineering Estimates, etc) as well as any additional notes (e.g. control efficiencies)</a:t>
          </a:r>
          <a:r>
            <a:rPr lang="en-US" sz="1200" baseline="0"/>
            <a:t>.</a:t>
          </a:r>
        </a:p>
        <a:p>
          <a:r>
            <a:rPr lang="en-US" sz="1200" b="1" baseline="0"/>
            <a:t>- Calculated Emissions: </a:t>
          </a:r>
          <a:r>
            <a:rPr lang="en-US" sz="1200" b="0" baseline="0"/>
            <a:t>follow guidance in "</a:t>
          </a:r>
          <a:r>
            <a:rPr lang="en-US" sz="1200" b="0" i="1" baseline="0"/>
            <a:t>Form Instructions</a:t>
          </a:r>
          <a:r>
            <a:rPr lang="en-US" sz="1200" b="0" baseline="0"/>
            <a:t>" worksheet for specific formulas</a:t>
          </a:r>
          <a:r>
            <a:rPr lang="en-US" sz="1200" baseline="0"/>
            <a:t>.</a:t>
          </a:r>
          <a:endParaRPr lang="en-US" sz="1400"/>
        </a:p>
      </xdr:txBody>
    </xdr:sp>
    <xdr:clientData/>
  </xdr:oneCellAnchor>
  <xdr:oneCellAnchor>
    <xdr:from>
      <xdr:col>8</xdr:col>
      <xdr:colOff>1076325</xdr:colOff>
      <xdr:row>0</xdr:row>
      <xdr:rowOff>95250</xdr:rowOff>
    </xdr:from>
    <xdr:ext cx="2703793" cy="655949"/>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2356913" y="95250"/>
          <a:ext cx="2703793"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AQ520 Form - Version 1.55</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9/30/2020</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7</xdr:row>
      <xdr:rowOff>590550</xdr:rowOff>
    </xdr:from>
    <xdr:ext cx="6707605" cy="370974"/>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0" y="11287125"/>
              <a:ext cx="6707605" cy="3709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en-US" sz="900" b="0" i="1">
                        <a:latin typeface="Cambria Math" panose="02040503050406030204" pitchFamily="18" charset="0"/>
                      </a:rPr>
                      <m:t>𝐷𝑃𝑀</m:t>
                    </m:r>
                    <m:d>
                      <m:dPr>
                        <m:ctrlPr>
                          <a:rPr lang="en-US" sz="900" b="0" i="1">
                            <a:latin typeface="Cambria Math" panose="02040503050406030204" pitchFamily="18" charset="0"/>
                          </a:rPr>
                        </m:ctrlPr>
                      </m:dPr>
                      <m:e>
                        <m:f>
                          <m:fPr>
                            <m:ctrlPr>
                              <a:rPr lang="en-US" sz="900" b="0" i="1">
                                <a:latin typeface="Cambria Math" panose="02040503050406030204" pitchFamily="18" charset="0"/>
                              </a:rPr>
                            </m:ctrlPr>
                          </m:fPr>
                          <m:num>
                            <m:r>
                              <a:rPr lang="en-US" sz="900" b="0" i="1">
                                <a:latin typeface="Cambria Math" panose="02040503050406030204" pitchFamily="18" charset="0"/>
                              </a:rPr>
                              <m:t>𝑙𝑏</m:t>
                            </m:r>
                          </m:num>
                          <m:den>
                            <m:r>
                              <a:rPr lang="en-US" sz="900" b="0" i="1">
                                <a:latin typeface="Cambria Math" panose="02040503050406030204" pitchFamily="18" charset="0"/>
                              </a:rPr>
                              <m:t>h𝑟</m:t>
                            </m:r>
                          </m:den>
                        </m:f>
                      </m:e>
                    </m:d>
                    <m:r>
                      <a:rPr lang="en-US" sz="900" b="0" i="1">
                        <a:latin typeface="Cambria Math" panose="02040503050406030204" pitchFamily="18" charset="0"/>
                        <a:ea typeface="Cambria Math" panose="02040503050406030204" pitchFamily="18" charset="0"/>
                      </a:rPr>
                      <m:t>×</m:t>
                    </m:r>
                    <m:d>
                      <m:dPr>
                        <m:ctrlPr>
                          <a:rPr lang="en-US" sz="900" b="0" i="1">
                            <a:latin typeface="Cambria Math" panose="02040503050406030204" pitchFamily="18" charset="0"/>
                            <a:ea typeface="Cambria Math" panose="02040503050406030204" pitchFamily="18" charset="0"/>
                          </a:rPr>
                        </m:ctrlPr>
                      </m:dPr>
                      <m:e>
                        <m:r>
                          <a:rPr lang="en-US" sz="900" b="0" i="1">
                            <a:latin typeface="Cambria Math" panose="02040503050406030204" pitchFamily="18" charset="0"/>
                            <a:ea typeface="Cambria Math" panose="02040503050406030204" pitchFamily="18" charset="0"/>
                          </a:rPr>
                          <m:t>𝐴𝑛𝑛𝑢𝑎𝑙</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𝑂𝑝𝑒𝑟𝑎𝑡</m:t>
                        </m:r>
                        <m:r>
                          <m:rPr>
                            <m:sty m:val="p"/>
                          </m:rPr>
                          <a:rPr lang="en-US" sz="900" b="0" i="0">
                            <a:latin typeface="Cambria Math" panose="02040503050406030204" pitchFamily="18" charset="0"/>
                            <a:ea typeface="Cambria Math" panose="02040503050406030204" pitchFamily="18" charset="0"/>
                          </a:rPr>
                          <m:t>i</m:t>
                        </m:r>
                        <m:r>
                          <a:rPr lang="en-US" sz="900" b="0" i="1">
                            <a:latin typeface="Cambria Math" panose="02040503050406030204" pitchFamily="18" charset="0"/>
                            <a:ea typeface="Cambria Math" panose="02040503050406030204" pitchFamily="18" charset="0"/>
                          </a:rPr>
                          <m:t>𝑜𝑛𝑎𝑙</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𝐻𝑟</m:t>
                        </m:r>
                        <m:r>
                          <a:rPr lang="en-US" sz="900" b="0" i="1">
                            <a:latin typeface="Cambria Math" panose="02040503050406030204" pitchFamily="18" charset="0"/>
                            <a:ea typeface="Cambria Math" panose="02040503050406030204" pitchFamily="18" charset="0"/>
                          </a:rPr>
                          <m:t>−</m:t>
                        </m:r>
                        <m:f>
                          <m:fPr>
                            <m:ctrlPr>
                              <a:rPr lang="en-US" sz="900" b="0" i="1">
                                <a:latin typeface="Cambria Math" panose="02040503050406030204" pitchFamily="18" charset="0"/>
                                <a:ea typeface="Cambria Math" panose="02040503050406030204" pitchFamily="18" charset="0"/>
                              </a:rPr>
                            </m:ctrlPr>
                          </m:fPr>
                          <m:num>
                            <m:r>
                              <a:rPr lang="en-US" sz="900" b="0" i="1">
                                <a:latin typeface="Cambria Math" panose="02040503050406030204" pitchFamily="18" charset="0"/>
                                <a:ea typeface="Cambria Math" panose="02040503050406030204" pitchFamily="18" charset="0"/>
                              </a:rPr>
                              <m:t>#</m:t>
                            </m:r>
                            <m:r>
                              <a:rPr lang="en-US" sz="900" b="0" i="1">
                                <a:latin typeface="Cambria Math" panose="02040503050406030204" pitchFamily="18" charset="0"/>
                                <a:ea typeface="Cambria Math" panose="02040503050406030204" pitchFamily="18" charset="0"/>
                              </a:rPr>
                              <m:t>𝑜𝑓</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𝑐𝑜𝑙𝑑</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𝑠𝑡𝑎𝑟𝑡𝑠</m:t>
                            </m:r>
                          </m:num>
                          <m:den>
                            <m:r>
                              <a:rPr lang="en-US" sz="900" b="0" i="1">
                                <a:latin typeface="Cambria Math" panose="02040503050406030204" pitchFamily="18" charset="0"/>
                                <a:ea typeface="Cambria Math" panose="02040503050406030204" pitchFamily="18" charset="0"/>
                              </a:rPr>
                              <m:t>60 </m:t>
                            </m:r>
                            <m:r>
                              <a:rPr lang="en-US" sz="900" b="0" i="1">
                                <a:latin typeface="Cambria Math" panose="02040503050406030204" pitchFamily="18" charset="0"/>
                                <a:ea typeface="Cambria Math" panose="02040503050406030204" pitchFamily="18" charset="0"/>
                              </a:rPr>
                              <m:t>𝑚𝑖𝑛</m:t>
                            </m:r>
                          </m:den>
                        </m:f>
                      </m:e>
                    </m:d>
                    <m:r>
                      <a:rPr lang="en-US" sz="900" b="0" i="1">
                        <a:latin typeface="Cambria Math" panose="02040503050406030204" pitchFamily="18" charset="0"/>
                        <a:ea typeface="Cambria Math" panose="02040503050406030204" pitchFamily="18" charset="0"/>
                      </a:rPr>
                      <m:t>+</m:t>
                    </m:r>
                    <m:r>
                      <a:rPr lang="en-US" sz="900" b="0" i="1">
                        <a:latin typeface="Cambria Math" panose="02040503050406030204" pitchFamily="18" charset="0"/>
                        <a:ea typeface="Cambria Math" panose="02040503050406030204" pitchFamily="18" charset="0"/>
                      </a:rPr>
                      <m:t>𝐷𝑃𝑀</m:t>
                    </m:r>
                    <m:d>
                      <m:dPr>
                        <m:ctrlPr>
                          <a:rPr lang="en-US" sz="900" b="0" i="1">
                            <a:latin typeface="Cambria Math" panose="02040503050406030204" pitchFamily="18" charset="0"/>
                            <a:ea typeface="Cambria Math" panose="02040503050406030204" pitchFamily="18" charset="0"/>
                          </a:rPr>
                        </m:ctrlPr>
                      </m:dPr>
                      <m:e>
                        <m:f>
                          <m:fPr>
                            <m:ctrlPr>
                              <a:rPr lang="en-US" sz="900" b="0" i="1">
                                <a:latin typeface="Cambria Math" panose="02040503050406030204" pitchFamily="18" charset="0"/>
                                <a:ea typeface="Cambria Math" panose="02040503050406030204" pitchFamily="18" charset="0"/>
                              </a:rPr>
                            </m:ctrlPr>
                          </m:fPr>
                          <m:num>
                            <m:r>
                              <a:rPr lang="en-US" sz="900" b="0" i="1">
                                <a:latin typeface="Cambria Math" panose="02040503050406030204" pitchFamily="18" charset="0"/>
                                <a:ea typeface="Cambria Math" panose="02040503050406030204" pitchFamily="18" charset="0"/>
                              </a:rPr>
                              <m:t>𝑙𝑏</m:t>
                            </m:r>
                          </m:num>
                          <m:den>
                            <m:r>
                              <a:rPr lang="en-US" sz="900" b="0" i="1">
                                <a:latin typeface="Cambria Math" panose="02040503050406030204" pitchFamily="18" charset="0"/>
                                <a:ea typeface="Cambria Math" panose="02040503050406030204" pitchFamily="18" charset="0"/>
                              </a:rPr>
                              <m:t>h𝑟</m:t>
                            </m:r>
                          </m:den>
                        </m:f>
                      </m:e>
                    </m:d>
                    <m:r>
                      <a:rPr lang="en-US" sz="900" b="0" i="1">
                        <a:latin typeface="Cambria Math" panose="02040503050406030204" pitchFamily="18" charset="0"/>
                        <a:ea typeface="Cambria Math" panose="02040503050406030204" pitchFamily="18" charset="0"/>
                      </a:rPr>
                      <m:t>×</m:t>
                    </m:r>
                    <m:r>
                      <a:rPr lang="en-US" sz="900" b="0" i="1">
                        <a:latin typeface="Cambria Math" panose="02040503050406030204" pitchFamily="18" charset="0"/>
                        <a:ea typeface="Cambria Math" panose="02040503050406030204" pitchFamily="18" charset="0"/>
                      </a:rPr>
                      <m:t>𝐶𝑜𝑙𝑑</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𝑆𝑡𝑎𝑟𝑡</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𝐹𝑎𝑐𝑡𝑜𝑟</m:t>
                    </m:r>
                    <m:r>
                      <a:rPr lang="en-US" sz="900" b="0" i="1">
                        <a:latin typeface="Cambria Math" panose="02040503050406030204" pitchFamily="18" charset="0"/>
                        <a:ea typeface="Cambria Math" panose="02040503050406030204" pitchFamily="18" charset="0"/>
                      </a:rPr>
                      <m:t>×(</m:t>
                    </m:r>
                    <m:f>
                      <m:fPr>
                        <m:ctrlPr>
                          <a:rPr lang="en-US" sz="900" b="0" i="1">
                            <a:latin typeface="Cambria Math" panose="02040503050406030204" pitchFamily="18" charset="0"/>
                            <a:ea typeface="Cambria Math" panose="02040503050406030204" pitchFamily="18" charset="0"/>
                          </a:rPr>
                        </m:ctrlPr>
                      </m:fPr>
                      <m:num>
                        <m:r>
                          <a:rPr lang="en-US" sz="900" b="0" i="1">
                            <a:latin typeface="Cambria Math" panose="02040503050406030204" pitchFamily="18" charset="0"/>
                            <a:ea typeface="Cambria Math" panose="02040503050406030204" pitchFamily="18" charset="0"/>
                          </a:rPr>
                          <m:t>#</m:t>
                        </m:r>
                        <m:r>
                          <a:rPr lang="en-US" sz="900" b="0" i="1">
                            <a:latin typeface="Cambria Math" panose="02040503050406030204" pitchFamily="18" charset="0"/>
                            <a:ea typeface="Cambria Math" panose="02040503050406030204" pitchFamily="18" charset="0"/>
                          </a:rPr>
                          <m:t>𝑜𝑓</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𝑐𝑜𝑙𝑑</m:t>
                        </m:r>
                        <m:r>
                          <a:rPr lang="en-US" sz="900" b="0" i="1">
                            <a:latin typeface="Cambria Math" panose="02040503050406030204" pitchFamily="18" charset="0"/>
                            <a:ea typeface="Cambria Math" panose="02040503050406030204" pitchFamily="18" charset="0"/>
                          </a:rPr>
                          <m:t> </m:t>
                        </m:r>
                        <m:r>
                          <a:rPr lang="en-US" sz="900" b="0" i="1">
                            <a:latin typeface="Cambria Math" panose="02040503050406030204" pitchFamily="18" charset="0"/>
                            <a:ea typeface="Cambria Math" panose="02040503050406030204" pitchFamily="18" charset="0"/>
                          </a:rPr>
                          <m:t>𝑠𝑡𝑎𝑟𝑡𝑠</m:t>
                        </m:r>
                      </m:num>
                      <m:den>
                        <m:r>
                          <a:rPr lang="en-US" sz="900" b="0" i="1">
                            <a:latin typeface="Cambria Math" panose="02040503050406030204" pitchFamily="18" charset="0"/>
                            <a:ea typeface="Cambria Math" panose="02040503050406030204" pitchFamily="18" charset="0"/>
                          </a:rPr>
                          <m:t>60 </m:t>
                        </m:r>
                        <m:r>
                          <a:rPr lang="en-US" sz="900" b="0" i="1">
                            <a:latin typeface="Cambria Math" panose="02040503050406030204" pitchFamily="18" charset="0"/>
                            <a:ea typeface="Cambria Math" panose="02040503050406030204" pitchFamily="18" charset="0"/>
                          </a:rPr>
                          <m:t>𝑚𝑖𝑛</m:t>
                        </m:r>
                      </m:den>
                    </m:f>
                    <m:r>
                      <a:rPr lang="en-US" sz="900" b="0" i="1">
                        <a:latin typeface="Cambria Math" panose="02040503050406030204" pitchFamily="18" charset="0"/>
                        <a:ea typeface="Cambria Math" panose="02040503050406030204" pitchFamily="18" charset="0"/>
                      </a:rPr>
                      <m:t>)</m:t>
                    </m:r>
                  </m:oMath>
                </m:oMathPara>
              </a14:m>
              <a:endParaRPr lang="en-US" sz="900" b="0"/>
            </a:p>
          </xdr:txBody>
        </xdr:sp>
      </mc:Choice>
      <mc:Fallback xmlns="">
        <xdr:sp macro="" textlink="">
          <xdr:nvSpPr>
            <xdr:cNvPr id="2" name="TextBox 1">
              <a:extLst>
                <a:ext uri="{FF2B5EF4-FFF2-40B4-BE49-F238E27FC236}">
                  <a16:creationId xmlns:a16="http://schemas.microsoft.com/office/drawing/2014/main" id="{E6AB3219-DC77-402F-B8B1-3C4DE4130B56}"/>
                </a:ext>
              </a:extLst>
            </xdr:cNvPr>
            <xdr:cNvSpPr txBox="1"/>
          </xdr:nvSpPr>
          <xdr:spPr>
            <a:xfrm>
              <a:off x="0" y="11287125"/>
              <a:ext cx="6707605" cy="3709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n-US" sz="900" b="0" i="0">
                  <a:latin typeface="Cambria Math" panose="02040503050406030204" pitchFamily="18" charset="0"/>
                </a:rPr>
                <a:t>𝐷𝑃𝑀(𝑙𝑏/ℎ𝑟)</a:t>
              </a:r>
              <a:r>
                <a:rPr lang="en-US" sz="900" b="0" i="0">
                  <a:latin typeface="Cambria Math" panose="02040503050406030204" pitchFamily="18" charset="0"/>
                  <a:ea typeface="Cambria Math" panose="02040503050406030204" pitchFamily="18" charset="0"/>
                </a:rPr>
                <a:t>×(𝐴𝑛𝑛𝑢𝑎𝑙 𝑂𝑝𝑒𝑟𝑎𝑡i𝑜𝑛𝑎𝑙 𝐻𝑟−(#𝑜𝑓 𝑐𝑜𝑙𝑑 𝑠𝑡𝑎𝑟𝑡𝑠)/(60 𝑚𝑖𝑛))+𝐷𝑃𝑀(𝑙𝑏/ℎ𝑟)×𝐶𝑜𝑙𝑑 𝑆𝑡𝑎𝑟𝑡 𝐹𝑎𝑐𝑡𝑜𝑟×((#𝑜𝑓 𝑐𝑜𝑙𝑑 𝑠𝑡𝑎𝑟𝑡𝑠)/(60 𝑚𝑖𝑛))</a:t>
              </a:r>
              <a:endParaRPr lang="en-US" sz="900" b="0"/>
            </a:p>
          </xdr:txBody>
        </xdr:sp>
      </mc:Fallback>
    </mc:AlternateContent>
    <xdr:clientData/>
  </xdr:oneCellAnchor>
</xdr:wsDr>
</file>

<file path=xl/drawings/drawing6.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02343"/>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85725" y="104775"/>
          <a:ext cx="9039225" cy="2002343"/>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Toxic Emissions Unit and Stack/Fugitive ID</a:t>
          </a:r>
          <a:r>
            <a:rPr lang="en-US" sz="1200"/>
            <a:t>: use IDs</a:t>
          </a:r>
          <a:r>
            <a:rPr lang="en-US" sz="1200" baseline="0"/>
            <a:t> consistent with permit identifiers if applicable.</a:t>
          </a:r>
        </a:p>
        <a:p>
          <a:r>
            <a:rPr lang="en-US" sz="1200" b="1" baseline="0"/>
            <a:t>- Emission Units or Activity Description:</a:t>
          </a:r>
          <a:r>
            <a:rPr lang="en-US" sz="1200" baseline="0"/>
            <a:t> where possible, maintain consistency with permitted/reported Units/Type.</a:t>
          </a:r>
        </a:p>
        <a:p>
          <a:r>
            <a:rPr lang="en-US" sz="1200" b="1" baseline="0"/>
            <a:t>- Material Name:</a:t>
          </a:r>
          <a:r>
            <a:rPr lang="en-US" sz="1200" b="0" baseline="0"/>
            <a:t> this is the commercial name that is provided on the manufacturer's SDS.</a:t>
          </a:r>
        </a:p>
        <a:p>
          <a:r>
            <a:rPr lang="en-US" sz="1200" b="1" baseline="0"/>
            <a:t>- Material Waste:</a:t>
          </a:r>
          <a:r>
            <a:rPr lang="en-US" sz="1200" b="0" baseline="0"/>
            <a:t> this category should be used to account for all waste material shipped off-site, lost to drain, or incorporated into product.</a:t>
          </a:r>
          <a:endParaRPr lang="en-US" sz="1200" b="1" baseline="0"/>
        </a:p>
        <a:p>
          <a:r>
            <a:rPr lang="en-US" sz="1200" b="1" baseline="0"/>
            <a:t>- Max Daily Activity:</a:t>
          </a:r>
          <a:r>
            <a:rPr lang="en-US" sz="1200" baseline="0"/>
            <a:t> for semi-continuous/batch processes this value should account for co-occurring activities, process and/or maintenance, that would account for the potential maximum emissions activities for this pollutant.</a:t>
          </a:r>
        </a:p>
        <a:p>
          <a:r>
            <a:rPr lang="en-US" sz="1200" b="1" baseline="0"/>
            <a:t>     - Actual: </a:t>
          </a:r>
          <a:r>
            <a:rPr lang="en-US" sz="1200" baseline="0"/>
            <a:t>values should be based on the last full year reported to DEQ, or estimates of normal activity (new sources).</a:t>
          </a:r>
        </a:p>
        <a:p>
          <a:r>
            <a:rPr lang="en-US" sz="1200" b="1" baseline="0"/>
            <a:t>     - Capacity: </a:t>
          </a:r>
          <a:r>
            <a:rPr lang="en-US" sz="1200" baseline="0"/>
            <a:t>maximum activity value achievable with 100% operational up-time for this activity.</a:t>
          </a:r>
        </a:p>
        <a:p>
          <a:r>
            <a:rPr lang="en-US" sz="1200" b="1" baseline="0"/>
            <a:t>     - Requested PTE: </a:t>
          </a:r>
          <a:r>
            <a:rPr lang="en-US" sz="1200" baseline="0"/>
            <a:t>values that a source is requesting to be permitted on that differ from "Actuals" and "Capacity".</a:t>
          </a:r>
          <a:endParaRPr lang="en-US" sz="1400"/>
        </a:p>
      </xdr:txBody>
    </xdr:sp>
    <xdr:clientData/>
  </xdr:oneCellAnchor>
  <xdr:oneCellAnchor>
    <xdr:from>
      <xdr:col>4</xdr:col>
      <xdr:colOff>76200</xdr:colOff>
      <xdr:row>0</xdr:row>
      <xdr:rowOff>114300</xdr:rowOff>
    </xdr:from>
    <xdr:ext cx="2692399" cy="655949"/>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9829800" y="114300"/>
          <a:ext cx="2692399"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AQ520 Form - Version 1.55</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9/30/2020</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158924"/>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76200" y="28575"/>
          <a:ext cx="9867900" cy="215892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t>INSTRUCTIONS:</a:t>
          </a:r>
          <a:endParaRPr lang="en-US" sz="1200" b="1" u="sng"/>
        </a:p>
        <a:p>
          <a:r>
            <a:rPr lang="en-US" sz="1200" b="1"/>
            <a:t>- Material Name</a:t>
          </a:r>
          <a:r>
            <a:rPr lang="en-US" sz="1200"/>
            <a:t>: must be consistent with </a:t>
          </a:r>
          <a:r>
            <a:rPr lang="en-US" sz="1200" b="1"/>
            <a:t>Material Name</a:t>
          </a:r>
          <a:r>
            <a:rPr lang="en-US" sz="1200"/>
            <a:t> on "</a:t>
          </a:r>
          <a:r>
            <a:rPr lang="en-US" sz="1200" i="1"/>
            <a:t>Material Balance Activities</a:t>
          </a:r>
          <a:r>
            <a:rPr lang="en-US" sz="1200"/>
            <a:t>" worksheet </a:t>
          </a:r>
          <a:r>
            <a:rPr lang="en-US" sz="1200" i="1"/>
            <a:t>Column C</a:t>
          </a:r>
          <a:r>
            <a:rPr lang="en-US" sz="1200" baseline="0"/>
            <a:t>.</a:t>
          </a:r>
        </a:p>
        <a:p>
          <a:r>
            <a:rPr lang="en-US" sz="1200" b="1" baseline="0"/>
            <a:t>- </a:t>
          </a:r>
          <a:r>
            <a:rPr lang="en-US" sz="1100" b="1">
              <a:solidFill>
                <a:schemeClr val="tx1"/>
              </a:solidFill>
              <a:effectLst/>
              <a:latin typeface="+mn-lt"/>
              <a:ea typeface="+mn-ea"/>
              <a:cs typeface="+mn-cs"/>
            </a:rPr>
            <a:t>CAS or DEQ ID</a:t>
          </a:r>
          <a:r>
            <a:rPr lang="en-US" sz="1100">
              <a:solidFill>
                <a:schemeClr val="tx1"/>
              </a:solidFill>
              <a:effectLst/>
              <a:latin typeface="+mn-lt"/>
              <a:ea typeface="+mn-ea"/>
              <a:cs typeface="+mn-cs"/>
            </a:rPr>
            <a:t>: either use the drop-down provided</a:t>
          </a:r>
          <a:r>
            <a:rPr lang="en-US" sz="1100" baseline="0">
              <a:solidFill>
                <a:schemeClr val="tx1"/>
              </a:solidFill>
              <a:effectLst/>
              <a:latin typeface="+mn-lt"/>
              <a:ea typeface="+mn-ea"/>
              <a:cs typeface="+mn-cs"/>
            </a:rPr>
            <a:t> or simply cut and paste each pollutant CAS number or DEQ ID (see the DEQ Pollutant List worksheet) emitted by the referenced TEU.</a:t>
          </a:r>
          <a:endParaRPr lang="en-US" sz="1200">
            <a:effectLst/>
          </a:endParaRPr>
        </a:p>
        <a:p>
          <a:r>
            <a:rPr lang="en-US" sz="1200" b="1" baseline="0"/>
            <a:t>- </a:t>
          </a:r>
          <a:r>
            <a:rPr lang="en-US" sz="1100" b="1" baseline="0">
              <a:solidFill>
                <a:schemeClr val="tx1"/>
              </a:solidFill>
              <a:effectLst/>
              <a:latin typeface="+mn-lt"/>
              <a:ea typeface="+mn-ea"/>
              <a:cs typeface="+mn-cs"/>
            </a:rPr>
            <a:t>Chemical Name:</a:t>
          </a:r>
          <a:r>
            <a:rPr lang="en-US" sz="1100" baseline="0">
              <a:solidFill>
                <a:schemeClr val="tx1"/>
              </a:solidFill>
              <a:effectLst/>
              <a:latin typeface="+mn-lt"/>
              <a:ea typeface="+mn-ea"/>
              <a:cs typeface="+mn-cs"/>
            </a:rPr>
            <a:t> if a CAS number or DEQ ID is entered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a:t>
          </a:r>
          <a:r>
            <a:rPr lang="en-US" sz="1100" i="1" baseline="0">
              <a:solidFill>
                <a:schemeClr val="tx1"/>
              </a:solidFill>
              <a:effectLst/>
              <a:latin typeface="+mn-lt"/>
              <a:ea typeface="+mn-ea"/>
              <a:cs typeface="+mn-cs"/>
            </a:rPr>
            <a:t>Column D</a:t>
          </a:r>
          <a:r>
            <a:rPr lang="en-US" sz="1100" baseline="0">
              <a:solidFill>
                <a:schemeClr val="tx1"/>
              </a:solidFill>
              <a:effectLst/>
              <a:latin typeface="+mn-lt"/>
              <a:ea typeface="+mn-ea"/>
              <a:cs typeface="+mn-cs"/>
            </a:rPr>
            <a:t> should perform a lookup from the DEQ Air Toxics list; alternatively, simply cut and paste the chemical names that correspond to the CAS numbers/DEQ ID in </a:t>
          </a:r>
          <a:r>
            <a:rPr lang="en-US" sz="1100" i="1" baseline="0">
              <a:solidFill>
                <a:schemeClr val="tx1"/>
              </a:solidFill>
              <a:effectLst/>
              <a:latin typeface="+mn-lt"/>
              <a:ea typeface="+mn-ea"/>
              <a:cs typeface="+mn-cs"/>
            </a:rPr>
            <a:t>Column C</a:t>
          </a:r>
          <a:r>
            <a:rPr lang="en-US" sz="1100" baseline="0">
              <a:solidFill>
                <a:schemeClr val="tx1"/>
              </a:solidFill>
              <a:effectLst/>
              <a:latin typeface="+mn-lt"/>
              <a:ea typeface="+mn-ea"/>
              <a:cs typeface="+mn-cs"/>
            </a:rPr>
            <a:t> if applicable. </a:t>
          </a:r>
        </a:p>
        <a:p>
          <a:r>
            <a:rPr lang="en-US" sz="1200" b="1" baseline="0"/>
            <a:t>- </a:t>
          </a:r>
          <a:r>
            <a:rPr lang="en-US" sz="1100" b="1" baseline="0">
              <a:solidFill>
                <a:schemeClr val="tx1"/>
              </a:solidFill>
              <a:effectLst/>
              <a:latin typeface="+mn-lt"/>
              <a:ea typeface="+mn-ea"/>
              <a:cs typeface="+mn-cs"/>
            </a:rPr>
            <a:t>Control Efficiency:</a:t>
          </a:r>
          <a:r>
            <a:rPr lang="en-US" sz="1100" baseline="0">
              <a:solidFill>
                <a:schemeClr val="tx1"/>
              </a:solidFill>
              <a:effectLst/>
              <a:latin typeface="+mn-lt"/>
              <a:ea typeface="+mn-ea"/>
              <a:cs typeface="+mn-cs"/>
            </a:rPr>
            <a:t> enter the pollutant specific control efficiency - this should include all capture and removal process efficiencies applicable to each individual pollutant.</a:t>
          </a:r>
          <a:endParaRPr lang="en-US" sz="1200">
            <a:effectLst/>
          </a:endParaRPr>
        </a:p>
        <a:p>
          <a:r>
            <a:rPr lang="en-US" sz="1200" b="1" baseline="0"/>
            <a:t>- Percent Composition: </a:t>
          </a:r>
          <a:r>
            <a:rPr lang="en-US" sz="1200" baseline="0"/>
            <a:t>provide raw percent composition values for the pollutant as reported by supporting manufacturer documentation.</a:t>
          </a:r>
        </a:p>
        <a:p>
          <a:r>
            <a:rPr lang="en-US" sz="1200" b="1" baseline="0"/>
            <a:t>- Reference/Notes: </a:t>
          </a:r>
          <a:r>
            <a:rPr lang="en-US" sz="1200" baseline="0"/>
            <a:t>provide references and notes for control efficiencies and/or any adjustments applied to material usage data via </a:t>
          </a:r>
          <a:r>
            <a:rPr lang="en-US" sz="1200" b="1" baseline="0"/>
            <a:t>Material Waste</a:t>
          </a:r>
          <a:r>
            <a:rPr lang="en-US" sz="1200" baseline="0"/>
            <a:t> (</a:t>
          </a:r>
          <a:r>
            <a:rPr lang="en-US" sz="1200" i="1" baseline="0"/>
            <a:t>Columns M-R</a:t>
          </a:r>
          <a:r>
            <a:rPr lang="en-US" sz="1200" baseline="0"/>
            <a:t>) on the "</a:t>
          </a:r>
          <a:r>
            <a:rPr lang="en-US" sz="1200" i="1" baseline="0"/>
            <a:t>Material Balance Activities</a:t>
          </a:r>
          <a:r>
            <a:rPr lang="en-US" sz="1200" baseline="0"/>
            <a:t>" worksheet.</a:t>
          </a:r>
        </a:p>
        <a:p>
          <a:r>
            <a:rPr lang="en-US" sz="1200" b="1" baseline="0"/>
            <a:t>Calculated Emissions:</a:t>
          </a:r>
          <a:r>
            <a:rPr lang="en-US" sz="1200" b="0" baseline="0"/>
            <a:t> </a:t>
          </a:r>
          <a:r>
            <a:rPr lang="en-US" sz="1100" b="0" baseline="0">
              <a:solidFill>
                <a:schemeClr val="tx1"/>
              </a:solidFill>
              <a:effectLst/>
              <a:latin typeface="+mn-lt"/>
              <a:ea typeface="+mn-ea"/>
              <a:cs typeface="+mn-cs"/>
            </a:rPr>
            <a:t>follow guidance in "</a:t>
          </a:r>
          <a:r>
            <a:rPr lang="en-US" sz="1100" b="0" i="1" baseline="0">
              <a:solidFill>
                <a:schemeClr val="tx1"/>
              </a:solidFill>
              <a:effectLst/>
              <a:latin typeface="+mn-lt"/>
              <a:ea typeface="+mn-ea"/>
              <a:cs typeface="+mn-cs"/>
            </a:rPr>
            <a:t>Form Instructions</a:t>
          </a:r>
          <a:r>
            <a:rPr lang="en-US" sz="1100" b="0" baseline="0">
              <a:solidFill>
                <a:schemeClr val="tx1"/>
              </a:solidFill>
              <a:effectLst/>
              <a:latin typeface="+mn-lt"/>
              <a:ea typeface="+mn-ea"/>
              <a:cs typeface="+mn-cs"/>
            </a:rPr>
            <a:t>" worksheet for specific formulas</a:t>
          </a:r>
          <a:r>
            <a:rPr lang="en-US" sz="1100" baseline="0">
              <a:solidFill>
                <a:schemeClr val="tx1"/>
              </a:solidFill>
              <a:effectLst/>
              <a:latin typeface="+mn-lt"/>
              <a:ea typeface="+mn-ea"/>
              <a:cs typeface="+mn-cs"/>
            </a:rPr>
            <a:t>.</a:t>
          </a:r>
          <a:endParaRPr lang="en-US" sz="1400" b="1"/>
        </a:p>
      </xdr:txBody>
    </xdr:sp>
    <xdr:clientData/>
  </xdr:oneCellAnchor>
  <xdr:oneCellAnchor>
    <xdr:from>
      <xdr:col>6</xdr:col>
      <xdr:colOff>695325</xdr:colOff>
      <xdr:row>0</xdr:row>
      <xdr:rowOff>104775</xdr:rowOff>
    </xdr:from>
    <xdr:ext cx="2714625" cy="655949"/>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0620375" y="104775"/>
          <a:ext cx="2714625"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AQ520 Form - Version 1.55</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9/30/2020</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95250</xdr:rowOff>
    </xdr:from>
    <xdr:ext cx="2762250" cy="655949"/>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0" y="95250"/>
          <a:ext cx="2762250" cy="65594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mn-lt"/>
              <a:ea typeface="+mn-ea"/>
              <a:cs typeface="+mn-cs"/>
            </a:rPr>
            <a:t>AQ520 Form - Version 1.55</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mn-lt"/>
              <a:ea typeface="+mn-ea"/>
              <a:cs typeface="+mn-cs"/>
            </a:rPr>
            <a:t>9/30/2020</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00"/>
  <sheetViews>
    <sheetView workbookViewId="0"/>
  </sheetViews>
  <sheetFormatPr defaultColWidth="9.140625" defaultRowHeight="15" x14ac:dyDescent="0.25"/>
  <cols>
    <col min="1" max="1" width="14" style="133" customWidth="1"/>
    <col min="2" max="2" width="32" style="133" customWidth="1"/>
    <col min="3" max="16384" width="9.140625" style="133"/>
  </cols>
  <sheetData>
    <row r="1" spans="1:21" ht="18.75" x14ac:dyDescent="0.3">
      <c r="A1" s="131"/>
      <c r="B1" s="132"/>
      <c r="C1" s="131"/>
      <c r="D1" s="131"/>
      <c r="E1" s="131"/>
      <c r="F1" s="131"/>
      <c r="G1" s="131"/>
    </row>
    <row r="2" spans="1:21" ht="63.75" customHeight="1" x14ac:dyDescent="0.25">
      <c r="A2" s="131"/>
      <c r="B2" s="134"/>
      <c r="C2" s="134"/>
      <c r="D2" s="134"/>
      <c r="E2" s="134"/>
      <c r="F2" s="134"/>
      <c r="G2" s="134"/>
      <c r="H2" s="134"/>
      <c r="I2" s="134"/>
      <c r="J2" s="134"/>
      <c r="K2" s="134"/>
      <c r="L2" s="134"/>
    </row>
    <row r="3" spans="1:21" ht="63.75" customHeight="1" x14ac:dyDescent="0.25">
      <c r="A3" s="131"/>
      <c r="B3" s="134"/>
      <c r="C3" s="134"/>
      <c r="D3" s="134"/>
      <c r="E3" s="134"/>
      <c r="F3" s="134"/>
      <c r="G3" s="134"/>
      <c r="H3" s="134"/>
      <c r="I3" s="134"/>
      <c r="J3" s="134"/>
      <c r="K3" s="134"/>
      <c r="L3" s="134"/>
      <c r="N3" s="177"/>
      <c r="O3" s="139"/>
      <c r="P3" s="139"/>
      <c r="Q3" s="139"/>
      <c r="R3" s="139"/>
    </row>
    <row r="4" spans="1:21" ht="18" customHeight="1" x14ac:dyDescent="0.7">
      <c r="A4" s="131"/>
      <c r="B4" s="135"/>
      <c r="C4" s="131"/>
      <c r="D4" s="131"/>
      <c r="E4" s="131"/>
      <c r="F4" s="131"/>
      <c r="G4" s="131"/>
    </row>
    <row r="5" spans="1:21" s="131" customFormat="1" ht="34.5" customHeight="1" x14ac:dyDescent="0.35">
      <c r="A5" s="251" t="s">
        <v>1248</v>
      </c>
      <c r="B5" s="251"/>
      <c r="C5" s="251"/>
      <c r="D5" s="251"/>
      <c r="E5" s="251"/>
      <c r="F5" s="251"/>
      <c r="G5" s="251"/>
      <c r="H5" s="251"/>
      <c r="I5" s="251"/>
      <c r="J5" s="251"/>
      <c r="K5" s="251"/>
      <c r="L5" s="251"/>
      <c r="M5" s="251"/>
    </row>
    <row r="6" spans="1:21" s="131" customFormat="1" ht="34.5" customHeight="1" x14ac:dyDescent="0.35">
      <c r="A6" s="179" t="s">
        <v>1349</v>
      </c>
      <c r="B6" s="178"/>
      <c r="C6" s="178"/>
      <c r="D6" s="178"/>
      <c r="E6" s="178"/>
      <c r="F6" s="178"/>
      <c r="G6" s="178"/>
      <c r="H6" s="178"/>
      <c r="I6" s="178"/>
      <c r="J6" s="178"/>
      <c r="K6" s="178"/>
      <c r="L6" s="178"/>
      <c r="M6" s="178"/>
    </row>
    <row r="7" spans="1:21" s="131" customFormat="1" ht="34.5" customHeight="1" x14ac:dyDescent="0.35">
      <c r="A7" s="257" t="s">
        <v>1319</v>
      </c>
      <c r="B7" s="257"/>
      <c r="C7" s="257"/>
      <c r="D7" s="257"/>
      <c r="E7" s="257"/>
      <c r="F7" s="178"/>
      <c r="G7" s="178"/>
      <c r="H7" s="178"/>
      <c r="I7" s="178"/>
      <c r="J7" s="178"/>
      <c r="K7" s="178"/>
      <c r="L7" s="178"/>
      <c r="M7" s="178"/>
    </row>
    <row r="8" spans="1:21" s="137" customFormat="1" ht="15.75" thickBot="1" x14ac:dyDescent="0.3">
      <c r="A8" s="255"/>
      <c r="B8" s="256"/>
      <c r="C8" s="256"/>
      <c r="D8" s="256"/>
      <c r="E8" s="256"/>
      <c r="F8" s="136"/>
      <c r="G8" s="136"/>
      <c r="H8" s="136"/>
      <c r="I8" s="136"/>
      <c r="J8" s="136"/>
      <c r="K8" s="136"/>
      <c r="L8" s="136"/>
    </row>
    <row r="9" spans="1:21" s="139" customFormat="1" ht="15" customHeight="1" x14ac:dyDescent="0.25">
      <c r="A9" s="252" t="s">
        <v>1271</v>
      </c>
      <c r="B9" s="252"/>
      <c r="C9" s="252"/>
      <c r="D9" s="252"/>
      <c r="E9" s="252"/>
      <c r="F9" s="252"/>
      <c r="G9" s="252"/>
      <c r="H9" s="252"/>
      <c r="I9" s="252"/>
      <c r="J9" s="252"/>
      <c r="K9" s="252"/>
      <c r="L9" s="252"/>
      <c r="M9" s="138"/>
      <c r="N9" s="138"/>
      <c r="O9" s="138"/>
      <c r="P9" s="138"/>
      <c r="Q9" s="138"/>
      <c r="R9" s="138"/>
      <c r="S9" s="138"/>
      <c r="T9" s="138"/>
      <c r="U9" s="138"/>
    </row>
    <row r="10" spans="1:21" s="139" customFormat="1" ht="21.75" customHeight="1" x14ac:dyDescent="0.25">
      <c r="A10" s="253"/>
      <c r="B10" s="253"/>
      <c r="C10" s="253"/>
      <c r="D10" s="253"/>
      <c r="E10" s="253"/>
      <c r="F10" s="253"/>
      <c r="G10" s="253"/>
      <c r="H10" s="253"/>
      <c r="I10" s="253"/>
      <c r="J10" s="253"/>
      <c r="K10" s="253"/>
      <c r="L10" s="253"/>
      <c r="M10" s="138"/>
      <c r="N10" s="138"/>
      <c r="O10" s="138"/>
      <c r="P10" s="138"/>
      <c r="Q10" s="138"/>
      <c r="R10" s="138"/>
      <c r="S10" s="138"/>
      <c r="T10" s="138"/>
      <c r="U10" s="138"/>
    </row>
    <row r="11" spans="1:21" s="139" customFormat="1" ht="15.75" x14ac:dyDescent="0.25">
      <c r="A11" s="140"/>
      <c r="B11" s="140"/>
      <c r="C11" s="140"/>
      <c r="D11" s="140"/>
      <c r="E11" s="140"/>
      <c r="F11" s="140"/>
      <c r="G11" s="140"/>
      <c r="H11" s="140"/>
      <c r="I11" s="140"/>
      <c r="J11" s="140"/>
      <c r="K11" s="140"/>
      <c r="L11" s="140"/>
      <c r="M11" s="138"/>
      <c r="N11" s="138"/>
      <c r="O11" s="138"/>
      <c r="P11" s="138"/>
      <c r="Q11" s="138"/>
      <c r="R11" s="138"/>
      <c r="S11" s="138"/>
      <c r="T11" s="138"/>
      <c r="U11" s="138"/>
    </row>
    <row r="12" spans="1:21" s="139" customFormat="1" ht="18.75" customHeight="1" x14ac:dyDescent="0.25">
      <c r="A12" s="254" t="s">
        <v>1272</v>
      </c>
      <c r="B12" s="254"/>
      <c r="C12" s="254"/>
      <c r="D12" s="254"/>
      <c r="E12" s="254"/>
      <c r="F12" s="254"/>
      <c r="G12" s="254"/>
      <c r="H12" s="254"/>
      <c r="I12" s="254"/>
      <c r="J12" s="254"/>
      <c r="K12" s="254"/>
      <c r="L12" s="254"/>
      <c r="M12" s="138"/>
      <c r="N12" s="138"/>
      <c r="O12" s="138"/>
      <c r="P12" s="138"/>
      <c r="Q12" s="138"/>
      <c r="R12" s="138"/>
      <c r="S12" s="138"/>
      <c r="T12" s="138"/>
      <c r="U12" s="138"/>
    </row>
    <row r="13" spans="1:21" s="139" customFormat="1" ht="15.75" x14ac:dyDescent="0.25">
      <c r="A13" s="141"/>
    </row>
    <row r="14" spans="1:21" s="139" customFormat="1" ht="35.25" customHeight="1" x14ac:dyDescent="0.25">
      <c r="A14" s="142" t="s">
        <v>1249</v>
      </c>
      <c r="B14" s="142" t="s">
        <v>1250</v>
      </c>
      <c r="C14" s="250" t="s">
        <v>1251</v>
      </c>
      <c r="D14" s="250"/>
      <c r="E14" s="250"/>
      <c r="F14" s="250"/>
      <c r="G14" s="250"/>
      <c r="H14" s="250"/>
      <c r="I14" s="250"/>
      <c r="J14" s="250"/>
      <c r="K14" s="250"/>
      <c r="L14" s="250"/>
      <c r="M14" s="143"/>
      <c r="N14" s="143"/>
      <c r="O14" s="143"/>
      <c r="P14" s="143"/>
    </row>
    <row r="15" spans="1:21" s="139" customFormat="1" ht="69" customHeight="1" x14ac:dyDescent="0.25">
      <c r="A15" s="142" t="s">
        <v>1252</v>
      </c>
      <c r="B15" s="142" t="s">
        <v>1276</v>
      </c>
      <c r="C15" s="250" t="s">
        <v>1324</v>
      </c>
      <c r="D15" s="250"/>
      <c r="E15" s="250"/>
      <c r="F15" s="250"/>
      <c r="G15" s="250"/>
      <c r="H15" s="250"/>
      <c r="I15" s="250"/>
      <c r="J15" s="250"/>
      <c r="K15" s="250"/>
      <c r="L15" s="250"/>
      <c r="M15" s="143"/>
      <c r="N15" s="143"/>
      <c r="O15" s="143"/>
      <c r="P15" s="143"/>
    </row>
    <row r="16" spans="1:21" s="139" customFormat="1" ht="46.5" customHeight="1" x14ac:dyDescent="0.25">
      <c r="A16" s="144" t="s">
        <v>1253</v>
      </c>
      <c r="B16" s="144" t="s">
        <v>1278</v>
      </c>
      <c r="C16" s="250" t="s">
        <v>1393</v>
      </c>
      <c r="D16" s="250"/>
      <c r="E16" s="250"/>
      <c r="F16" s="250"/>
      <c r="G16" s="250"/>
      <c r="H16" s="250"/>
      <c r="I16" s="250"/>
      <c r="J16" s="250"/>
      <c r="K16" s="250"/>
      <c r="L16" s="250"/>
      <c r="M16" s="145"/>
      <c r="N16" s="145"/>
      <c r="O16" s="145"/>
      <c r="P16" s="145"/>
    </row>
    <row r="17" spans="1:16" s="139" customFormat="1" ht="69" customHeight="1" x14ac:dyDescent="0.25">
      <c r="A17" s="144" t="s">
        <v>1254</v>
      </c>
      <c r="B17" s="144" t="s">
        <v>1279</v>
      </c>
      <c r="C17" s="250" t="s">
        <v>1325</v>
      </c>
      <c r="D17" s="250"/>
      <c r="E17" s="250"/>
      <c r="F17" s="250"/>
      <c r="G17" s="250"/>
      <c r="H17" s="250"/>
      <c r="I17" s="250"/>
      <c r="J17" s="250"/>
      <c r="K17" s="250"/>
      <c r="L17" s="250"/>
      <c r="M17" s="143"/>
      <c r="N17" s="143"/>
      <c r="O17" s="143"/>
      <c r="P17" s="143"/>
    </row>
    <row r="18" spans="1:16" s="139" customFormat="1" ht="46.5" customHeight="1" x14ac:dyDescent="0.25">
      <c r="A18" s="144" t="s">
        <v>1277</v>
      </c>
      <c r="B18" s="144" t="s">
        <v>1280</v>
      </c>
      <c r="C18" s="250" t="s">
        <v>1394</v>
      </c>
      <c r="D18" s="250"/>
      <c r="E18" s="250"/>
      <c r="F18" s="250"/>
      <c r="G18" s="250"/>
      <c r="H18" s="250"/>
      <c r="I18" s="250"/>
      <c r="J18" s="250"/>
      <c r="K18" s="250"/>
      <c r="L18" s="250"/>
      <c r="M18" s="143"/>
      <c r="N18" s="143"/>
      <c r="O18" s="143"/>
      <c r="P18" s="143"/>
    </row>
    <row r="19" spans="1:16" s="139" customFormat="1" ht="15.75" x14ac:dyDescent="0.25"/>
    <row r="20" spans="1:16" s="146" customFormat="1" ht="18.75" x14ac:dyDescent="0.3">
      <c r="A20" s="146" t="s">
        <v>1326</v>
      </c>
    </row>
    <row r="21" spans="1:16" s="139" customFormat="1" ht="15.75" x14ac:dyDescent="0.25"/>
    <row r="22" spans="1:16" s="139" customFormat="1" ht="15.75" x14ac:dyDescent="0.25">
      <c r="A22" s="148"/>
    </row>
    <row r="23" spans="1:16" s="139" customFormat="1" ht="15.75" x14ac:dyDescent="0.25">
      <c r="A23" s="149" t="s">
        <v>1320</v>
      </c>
      <c r="B23" s="150"/>
      <c r="C23" s="150"/>
      <c r="D23" s="150"/>
      <c r="E23" s="150"/>
      <c r="F23" s="150"/>
      <c r="G23" s="150"/>
      <c r="H23" s="150"/>
      <c r="I23" s="150"/>
      <c r="J23" s="150"/>
      <c r="K23" s="150"/>
      <c r="L23" s="151"/>
    </row>
    <row r="24" spans="1:16" s="155" customFormat="1" ht="15.75" x14ac:dyDescent="0.25">
      <c r="A24" s="152" t="s">
        <v>1255</v>
      </c>
      <c r="B24" s="153"/>
      <c r="C24" s="153"/>
      <c r="D24" s="153"/>
      <c r="E24" s="153"/>
      <c r="F24" s="153"/>
      <c r="G24" s="153"/>
      <c r="H24" s="153"/>
      <c r="I24" s="153"/>
      <c r="J24" s="153"/>
      <c r="K24" s="153"/>
      <c r="L24" s="154"/>
    </row>
    <row r="25" spans="1:16" s="155" customFormat="1" ht="15.75" x14ac:dyDescent="0.25">
      <c r="A25" s="152" t="s">
        <v>1256</v>
      </c>
      <c r="B25" s="153"/>
      <c r="C25" s="153"/>
      <c r="D25" s="153"/>
      <c r="E25" s="153"/>
      <c r="F25" s="153"/>
      <c r="G25" s="153"/>
      <c r="H25" s="153"/>
      <c r="I25" s="153"/>
      <c r="J25" s="153"/>
      <c r="K25" s="153"/>
      <c r="L25" s="154"/>
    </row>
    <row r="26" spans="1:16" s="155" customFormat="1" ht="15.75" x14ac:dyDescent="0.25">
      <c r="A26" s="152" t="s">
        <v>1257</v>
      </c>
      <c r="B26" s="153"/>
      <c r="C26" s="153"/>
      <c r="D26" s="153"/>
      <c r="E26" s="153"/>
      <c r="F26" s="153"/>
      <c r="G26" s="153"/>
      <c r="H26" s="153"/>
      <c r="I26" s="153"/>
      <c r="J26" s="153"/>
      <c r="K26" s="153"/>
      <c r="L26" s="154"/>
    </row>
    <row r="27" spans="1:16" s="155" customFormat="1" ht="15.75" x14ac:dyDescent="0.25">
      <c r="A27" s="152" t="s">
        <v>1303</v>
      </c>
      <c r="B27" s="153"/>
      <c r="C27" s="153"/>
      <c r="D27" s="153"/>
      <c r="E27" s="153"/>
      <c r="F27" s="153"/>
      <c r="G27" s="153"/>
      <c r="H27" s="153"/>
      <c r="I27" s="153"/>
      <c r="J27" s="153"/>
      <c r="K27" s="153"/>
      <c r="L27" s="154"/>
    </row>
    <row r="28" spans="1:16" s="155" customFormat="1" ht="15.75" x14ac:dyDescent="0.25">
      <c r="A28" s="156" t="s">
        <v>1321</v>
      </c>
      <c r="B28" s="157"/>
      <c r="C28" s="157"/>
      <c r="D28" s="157"/>
      <c r="E28" s="157"/>
      <c r="F28" s="157"/>
      <c r="G28" s="157"/>
      <c r="H28" s="157"/>
      <c r="I28" s="157"/>
      <c r="J28" s="157"/>
      <c r="K28" s="157"/>
      <c r="L28" s="158"/>
    </row>
    <row r="29" spans="1:16" s="139" customFormat="1" ht="15.75" x14ac:dyDescent="0.25"/>
    <row r="30" spans="1:16" s="160" customFormat="1" ht="15.75" x14ac:dyDescent="0.25">
      <c r="A30" s="159" t="s">
        <v>1258</v>
      </c>
    </row>
    <row r="31" spans="1:16" s="163" customFormat="1" ht="15.75" x14ac:dyDescent="0.25">
      <c r="A31" s="161"/>
      <c r="B31" s="162"/>
      <c r="C31" s="162"/>
      <c r="D31" s="162"/>
      <c r="E31" s="162"/>
      <c r="F31" s="162"/>
      <c r="G31" s="162"/>
      <c r="H31" s="162"/>
      <c r="I31" s="162"/>
      <c r="J31" s="162"/>
      <c r="K31" s="162"/>
      <c r="L31" s="162"/>
    </row>
    <row r="32" spans="1:16" s="160" customFormat="1" ht="32.25" customHeight="1" x14ac:dyDescent="0.25">
      <c r="A32" s="249" t="s">
        <v>1304</v>
      </c>
      <c r="B32" s="249"/>
      <c r="C32" s="249"/>
      <c r="D32" s="249"/>
      <c r="E32" s="249"/>
      <c r="F32" s="249"/>
      <c r="G32" s="249"/>
      <c r="H32" s="249"/>
      <c r="I32" s="249"/>
      <c r="J32" s="249"/>
      <c r="K32" s="249"/>
      <c r="L32" s="249"/>
    </row>
    <row r="33" spans="1:23" s="160" customFormat="1" ht="15.75" x14ac:dyDescent="0.25"/>
    <row r="34" spans="1:23" s="139" customFormat="1" ht="15.75" x14ac:dyDescent="0.25">
      <c r="A34" s="164" t="s">
        <v>1306</v>
      </c>
    </row>
    <row r="35" spans="1:23" s="139" customFormat="1" ht="15.75" x14ac:dyDescent="0.25">
      <c r="A35" s="165"/>
    </row>
    <row r="36" spans="1:23" s="139" customFormat="1" ht="39" customHeight="1" x14ac:dyDescent="0.25">
      <c r="A36" s="248" t="s">
        <v>1327</v>
      </c>
      <c r="B36" s="248"/>
      <c r="C36" s="248"/>
      <c r="D36" s="248"/>
      <c r="E36" s="248"/>
      <c r="F36" s="248"/>
      <c r="G36" s="248"/>
      <c r="H36" s="248"/>
      <c r="I36" s="248"/>
      <c r="J36" s="248"/>
      <c r="K36" s="248"/>
      <c r="L36" s="248"/>
    </row>
    <row r="37" spans="1:23" s="139" customFormat="1" ht="46.5" customHeight="1" x14ac:dyDescent="0.25">
      <c r="A37" s="248" t="s">
        <v>1308</v>
      </c>
      <c r="B37" s="248"/>
      <c r="C37" s="248"/>
      <c r="D37" s="248"/>
      <c r="E37" s="248"/>
      <c r="F37" s="248"/>
      <c r="G37" s="248"/>
      <c r="H37" s="248"/>
      <c r="I37" s="248"/>
      <c r="J37" s="248"/>
      <c r="K37" s="248"/>
      <c r="L37" s="248"/>
      <c r="M37" s="166"/>
      <c r="N37" s="166"/>
      <c r="O37" s="166"/>
      <c r="P37" s="166"/>
      <c r="Q37" s="166"/>
      <c r="R37" s="166"/>
      <c r="S37" s="166"/>
      <c r="T37" s="166"/>
      <c r="U37" s="166"/>
      <c r="V37" s="166"/>
      <c r="W37" s="166"/>
    </row>
    <row r="38" spans="1:23" s="139" customFormat="1" ht="37.5" customHeight="1" x14ac:dyDescent="0.25">
      <c r="A38" s="248" t="s">
        <v>1328</v>
      </c>
      <c r="B38" s="248"/>
      <c r="C38" s="248"/>
      <c r="D38" s="248"/>
      <c r="E38" s="248"/>
      <c r="F38" s="248"/>
      <c r="G38" s="248"/>
      <c r="H38" s="248"/>
      <c r="I38" s="248"/>
      <c r="J38" s="248"/>
      <c r="K38" s="248"/>
      <c r="L38" s="248"/>
    </row>
    <row r="39" spans="1:23" s="139" customFormat="1" ht="15.75" customHeight="1" x14ac:dyDescent="0.25">
      <c r="A39" s="167"/>
      <c r="B39" s="167"/>
      <c r="C39" s="167"/>
      <c r="D39" s="167"/>
      <c r="E39" s="167"/>
      <c r="F39" s="167"/>
      <c r="G39" s="167"/>
      <c r="H39" s="167"/>
      <c r="I39" s="167"/>
      <c r="J39" s="167"/>
      <c r="K39" s="167"/>
      <c r="L39" s="167"/>
    </row>
    <row r="40" spans="1:23" s="139" customFormat="1" ht="34.5" customHeight="1" x14ac:dyDescent="0.25">
      <c r="A40" s="248" t="s">
        <v>1329</v>
      </c>
      <c r="B40" s="248"/>
      <c r="C40" s="248"/>
      <c r="D40" s="248"/>
      <c r="E40" s="248"/>
      <c r="F40" s="248"/>
      <c r="G40" s="248"/>
      <c r="H40" s="248"/>
      <c r="I40" s="248"/>
      <c r="J40" s="248"/>
      <c r="K40" s="248"/>
      <c r="L40" s="248"/>
    </row>
    <row r="41" spans="1:23" s="139" customFormat="1" ht="15.75" x14ac:dyDescent="0.25">
      <c r="A41" s="166"/>
    </row>
    <row r="42" spans="1:23" s="139" customFormat="1" ht="15.75" x14ac:dyDescent="0.25">
      <c r="A42" s="166"/>
      <c r="B42" s="168" t="s">
        <v>1330</v>
      </c>
    </row>
    <row r="43" spans="1:23" s="139" customFormat="1" ht="15.75" x14ac:dyDescent="0.25">
      <c r="A43" s="166"/>
      <c r="B43" s="139" t="s">
        <v>1331</v>
      </c>
    </row>
    <row r="44" spans="1:23" s="139" customFormat="1" ht="15.75" customHeight="1" x14ac:dyDescent="0.25">
      <c r="A44" s="169"/>
      <c r="B44" s="166"/>
      <c r="C44" s="166"/>
      <c r="D44" s="166"/>
      <c r="E44" s="166"/>
      <c r="F44" s="166"/>
      <c r="G44" s="166"/>
      <c r="H44" s="166"/>
      <c r="I44" s="166"/>
      <c r="J44" s="166"/>
      <c r="K44" s="166"/>
      <c r="L44" s="166"/>
      <c r="M44" s="166"/>
      <c r="N44" s="166"/>
      <c r="O44" s="166"/>
      <c r="P44" s="166"/>
      <c r="Q44" s="166"/>
      <c r="R44" s="166"/>
      <c r="S44" s="166"/>
      <c r="T44" s="166"/>
      <c r="U44" s="166"/>
      <c r="V44" s="166"/>
      <c r="W44" s="166"/>
    </row>
    <row r="45" spans="1:23" s="139" customFormat="1" ht="15.75" customHeight="1" x14ac:dyDescent="0.25">
      <c r="A45" s="164" t="s">
        <v>1305</v>
      </c>
      <c r="B45" s="166"/>
      <c r="C45" s="166"/>
      <c r="D45" s="166"/>
      <c r="E45" s="166"/>
      <c r="F45" s="166"/>
      <c r="G45" s="166"/>
      <c r="H45" s="166"/>
      <c r="I45" s="166"/>
      <c r="J45" s="166"/>
      <c r="K45" s="166"/>
      <c r="L45" s="166"/>
      <c r="M45" s="166"/>
      <c r="N45" s="166"/>
      <c r="O45" s="166"/>
      <c r="P45" s="166"/>
      <c r="Q45" s="166"/>
      <c r="R45" s="166"/>
      <c r="S45" s="166"/>
      <c r="T45" s="166"/>
      <c r="U45" s="166"/>
      <c r="V45" s="166"/>
      <c r="W45" s="166"/>
    </row>
    <row r="46" spans="1:23" s="139" customFormat="1" ht="15.75" customHeight="1" x14ac:dyDescent="0.25">
      <c r="A46" s="164"/>
      <c r="B46" s="166"/>
      <c r="C46" s="166"/>
      <c r="D46" s="166"/>
      <c r="E46" s="166"/>
      <c r="F46" s="166"/>
      <c r="G46" s="166"/>
      <c r="H46" s="166"/>
      <c r="I46" s="166"/>
      <c r="J46" s="166"/>
      <c r="K46" s="166"/>
      <c r="L46" s="166"/>
      <c r="M46" s="166"/>
      <c r="N46" s="166"/>
      <c r="O46" s="166"/>
      <c r="P46" s="166"/>
      <c r="Q46" s="166"/>
      <c r="R46" s="166"/>
      <c r="S46" s="166"/>
      <c r="T46" s="166"/>
      <c r="U46" s="166"/>
      <c r="V46" s="166"/>
      <c r="W46" s="166"/>
    </row>
    <row r="47" spans="1:23" s="139" customFormat="1" ht="39" customHeight="1" x14ac:dyDescent="0.25">
      <c r="A47" s="248" t="s">
        <v>1396</v>
      </c>
      <c r="B47" s="248"/>
      <c r="C47" s="248"/>
      <c r="D47" s="248"/>
      <c r="E47" s="248"/>
      <c r="F47" s="248"/>
      <c r="G47" s="248"/>
      <c r="H47" s="248"/>
      <c r="I47" s="248"/>
      <c r="J47" s="248"/>
      <c r="K47" s="248"/>
      <c r="L47" s="248"/>
    </row>
    <row r="48" spans="1:23" s="139" customFormat="1" ht="15.75" customHeight="1" x14ac:dyDescent="0.25">
      <c r="A48" s="167"/>
      <c r="B48" s="167"/>
      <c r="C48" s="167"/>
      <c r="D48" s="167"/>
      <c r="E48" s="167"/>
      <c r="F48" s="167"/>
      <c r="G48" s="167"/>
      <c r="H48" s="167"/>
      <c r="I48" s="167"/>
      <c r="J48" s="167"/>
      <c r="K48" s="167"/>
      <c r="L48" s="167"/>
    </row>
    <row r="49" spans="1:23" s="139" customFormat="1" ht="43.5" customHeight="1" x14ac:dyDescent="0.25">
      <c r="A49" s="248" t="s">
        <v>1332</v>
      </c>
      <c r="B49" s="248"/>
      <c r="C49" s="248"/>
      <c r="D49" s="248"/>
      <c r="E49" s="248"/>
      <c r="F49" s="248"/>
      <c r="G49" s="248"/>
      <c r="H49" s="248"/>
      <c r="I49" s="248"/>
      <c r="J49" s="248"/>
      <c r="K49" s="248"/>
      <c r="L49" s="248"/>
    </row>
    <row r="50" spans="1:23" s="139" customFormat="1" ht="15.75" customHeight="1" x14ac:dyDescent="0.25">
      <c r="A50" s="164"/>
      <c r="B50" s="166"/>
      <c r="C50" s="166"/>
      <c r="D50" s="166"/>
      <c r="E50" s="166"/>
      <c r="F50" s="166"/>
      <c r="G50" s="166"/>
      <c r="H50" s="166"/>
      <c r="I50" s="166"/>
      <c r="J50" s="166"/>
      <c r="K50" s="166"/>
      <c r="L50" s="166"/>
      <c r="M50" s="166"/>
      <c r="N50" s="166"/>
      <c r="O50" s="166"/>
      <c r="P50" s="166"/>
      <c r="Q50" s="166"/>
      <c r="R50" s="166"/>
      <c r="S50" s="166"/>
      <c r="T50" s="166"/>
      <c r="U50" s="166"/>
      <c r="V50" s="166"/>
      <c r="W50" s="166"/>
    </row>
    <row r="51" spans="1:23" s="139" customFormat="1" ht="46.5" customHeight="1" x14ac:dyDescent="0.25">
      <c r="A51" s="248" t="s">
        <v>1333</v>
      </c>
      <c r="B51" s="248"/>
      <c r="C51" s="248"/>
      <c r="D51" s="248"/>
      <c r="E51" s="248"/>
      <c r="F51" s="248"/>
      <c r="G51" s="248"/>
      <c r="H51" s="248"/>
      <c r="I51" s="248"/>
      <c r="J51" s="248"/>
      <c r="K51" s="248"/>
      <c r="L51" s="248"/>
    </row>
    <row r="52" spans="1:23" s="139" customFormat="1" ht="15.75" customHeight="1" x14ac:dyDescent="0.25">
      <c r="A52" s="164"/>
      <c r="B52" s="166"/>
      <c r="C52" s="166"/>
      <c r="D52" s="166"/>
      <c r="E52" s="166"/>
      <c r="F52" s="166"/>
      <c r="G52" s="166"/>
      <c r="H52" s="166"/>
      <c r="I52" s="166"/>
      <c r="J52" s="166"/>
      <c r="K52" s="166"/>
      <c r="L52" s="166"/>
      <c r="M52" s="166"/>
      <c r="N52" s="166"/>
      <c r="O52" s="166"/>
      <c r="P52" s="166"/>
      <c r="Q52" s="166"/>
      <c r="R52" s="166"/>
      <c r="S52" s="166"/>
      <c r="T52" s="166"/>
      <c r="U52" s="166"/>
      <c r="V52" s="166"/>
      <c r="W52" s="166"/>
    </row>
    <row r="53" spans="1:23" s="139" customFormat="1" ht="39" customHeight="1" x14ac:dyDescent="0.25">
      <c r="A53" s="248" t="s">
        <v>1334</v>
      </c>
      <c r="B53" s="248"/>
      <c r="C53" s="248"/>
      <c r="D53" s="248"/>
      <c r="E53" s="248"/>
      <c r="F53" s="248"/>
      <c r="G53" s="248"/>
      <c r="H53" s="248"/>
      <c r="I53" s="248"/>
      <c r="J53" s="248"/>
      <c r="K53" s="248"/>
      <c r="L53" s="248"/>
    </row>
    <row r="54" spans="1:23" s="139" customFormat="1" ht="18.75" x14ac:dyDescent="0.35">
      <c r="A54" s="168"/>
      <c r="B54" s="164" t="s">
        <v>1335</v>
      </c>
    </row>
    <row r="55" spans="1:23" s="139" customFormat="1" ht="15.75" x14ac:dyDescent="0.25">
      <c r="A55" s="168"/>
      <c r="B55" s="139" t="s">
        <v>1259</v>
      </c>
      <c r="C55" s="170" t="s">
        <v>1260</v>
      </c>
      <c r="D55" s="168" t="s">
        <v>1336</v>
      </c>
    </row>
    <row r="56" spans="1:23" s="139" customFormat="1" ht="15.75" x14ac:dyDescent="0.25">
      <c r="A56" s="168"/>
      <c r="B56" s="139" t="s">
        <v>1261</v>
      </c>
      <c r="C56" s="170" t="s">
        <v>1260</v>
      </c>
      <c r="D56" s="139" t="s">
        <v>1337</v>
      </c>
    </row>
    <row r="57" spans="1:23" s="139" customFormat="1" ht="15.75" x14ac:dyDescent="0.25">
      <c r="A57" s="168"/>
      <c r="B57" s="139" t="s">
        <v>1262</v>
      </c>
      <c r="C57" s="170" t="s">
        <v>1260</v>
      </c>
      <c r="D57" s="139" t="s">
        <v>1338</v>
      </c>
    </row>
    <row r="58" spans="1:23" s="139" customFormat="1" ht="15.75" x14ac:dyDescent="0.25">
      <c r="A58" s="168"/>
      <c r="B58" s="139" t="s">
        <v>1263</v>
      </c>
      <c r="C58" s="170" t="s">
        <v>1260</v>
      </c>
      <c r="D58" s="139" t="s">
        <v>1339</v>
      </c>
    </row>
    <row r="59" spans="1:23" s="139" customFormat="1" ht="15.75" x14ac:dyDescent="0.25">
      <c r="A59" s="168"/>
    </row>
    <row r="60" spans="1:23" s="139" customFormat="1" ht="15.75" x14ac:dyDescent="0.25">
      <c r="A60" s="171" t="s">
        <v>1307</v>
      </c>
    </row>
    <row r="61" spans="1:23" s="139" customFormat="1" ht="15.75" x14ac:dyDescent="0.25">
      <c r="A61" s="172"/>
    </row>
    <row r="62" spans="1:23" s="139" customFormat="1" ht="15.75" x14ac:dyDescent="0.25">
      <c r="A62" s="166" t="s">
        <v>1340</v>
      </c>
    </row>
    <row r="63" spans="1:23" s="139" customFormat="1" ht="15.75" x14ac:dyDescent="0.25">
      <c r="A63" s="166"/>
    </row>
    <row r="64" spans="1:23" s="139" customFormat="1" ht="15.75" x14ac:dyDescent="0.25">
      <c r="A64" s="166" t="s">
        <v>1310</v>
      </c>
    </row>
    <row r="65" spans="1:12" s="139" customFormat="1" ht="15.75" x14ac:dyDescent="0.25">
      <c r="A65" s="166"/>
    </row>
    <row r="66" spans="1:12" s="139" customFormat="1" ht="15.75" customHeight="1" x14ac:dyDescent="0.25">
      <c r="A66" s="248" t="s">
        <v>1309</v>
      </c>
      <c r="B66" s="248"/>
      <c r="C66" s="248"/>
      <c r="D66" s="248"/>
      <c r="E66" s="248"/>
      <c r="F66" s="248"/>
      <c r="G66" s="248"/>
      <c r="H66" s="248"/>
      <c r="I66" s="248"/>
      <c r="J66" s="248"/>
      <c r="K66" s="248"/>
      <c r="L66" s="248"/>
    </row>
    <row r="67" spans="1:12" s="139" customFormat="1" ht="15.75" x14ac:dyDescent="0.25">
      <c r="A67" s="166"/>
    </row>
    <row r="68" spans="1:12" s="139" customFormat="1" ht="34.5" customHeight="1" x14ac:dyDescent="0.25">
      <c r="A68" s="248" t="s">
        <v>1341</v>
      </c>
      <c r="B68" s="248"/>
      <c r="C68" s="248"/>
      <c r="D68" s="248"/>
      <c r="E68" s="248"/>
      <c r="F68" s="248"/>
      <c r="G68" s="248"/>
      <c r="H68" s="248"/>
      <c r="I68" s="248"/>
      <c r="J68" s="248"/>
      <c r="K68" s="248"/>
      <c r="L68" s="248"/>
    </row>
    <row r="69" spans="1:12" s="139" customFormat="1" ht="15.75" x14ac:dyDescent="0.25">
      <c r="A69" s="166"/>
    </row>
    <row r="70" spans="1:12" s="139" customFormat="1" ht="15.75" x14ac:dyDescent="0.25">
      <c r="A70" s="166"/>
      <c r="B70" s="168" t="s">
        <v>1330</v>
      </c>
    </row>
    <row r="71" spans="1:12" s="139" customFormat="1" ht="15.75" x14ac:dyDescent="0.25">
      <c r="A71" s="166"/>
      <c r="B71" s="139" t="s">
        <v>1331</v>
      </c>
    </row>
    <row r="72" spans="1:12" s="139" customFormat="1" ht="15.75" x14ac:dyDescent="0.25">
      <c r="A72" s="166"/>
    </row>
    <row r="73" spans="1:12" s="139" customFormat="1" ht="15.75" x14ac:dyDescent="0.25">
      <c r="A73" s="166" t="s">
        <v>1315</v>
      </c>
    </row>
    <row r="74" spans="1:12" s="139" customFormat="1" ht="15.75" x14ac:dyDescent="0.25">
      <c r="A74" s="166"/>
    </row>
    <row r="75" spans="1:12" s="139" customFormat="1" ht="15.75" x14ac:dyDescent="0.25">
      <c r="A75" s="166"/>
      <c r="B75" s="139" t="s">
        <v>1342</v>
      </c>
    </row>
    <row r="76" spans="1:12" s="139" customFormat="1" ht="15.75" x14ac:dyDescent="0.25">
      <c r="A76" s="166"/>
      <c r="B76" s="139" t="s">
        <v>1311</v>
      </c>
    </row>
    <row r="77" spans="1:12" s="139" customFormat="1" ht="15.75" x14ac:dyDescent="0.25">
      <c r="A77" s="173"/>
    </row>
    <row r="78" spans="1:12" s="139" customFormat="1" ht="15.75" x14ac:dyDescent="0.25">
      <c r="A78" s="171" t="s">
        <v>1312</v>
      </c>
    </row>
    <row r="79" spans="1:12" s="139" customFormat="1" ht="15.75" x14ac:dyDescent="0.25">
      <c r="A79" s="166"/>
    </row>
    <row r="80" spans="1:12" s="139" customFormat="1" ht="39" customHeight="1" x14ac:dyDescent="0.25">
      <c r="A80" s="248" t="s">
        <v>1395</v>
      </c>
      <c r="B80" s="248"/>
      <c r="C80" s="248"/>
      <c r="D80" s="248"/>
      <c r="E80" s="248"/>
      <c r="F80" s="248"/>
      <c r="G80" s="248"/>
      <c r="H80" s="248"/>
      <c r="I80" s="248"/>
      <c r="J80" s="248"/>
      <c r="K80" s="248"/>
      <c r="L80" s="248"/>
    </row>
    <row r="81" spans="1:12" s="139" customFormat="1" ht="15.75" customHeight="1" x14ac:dyDescent="0.25">
      <c r="A81" s="167"/>
      <c r="B81" s="167"/>
      <c r="C81" s="167"/>
      <c r="D81" s="167"/>
      <c r="E81" s="167"/>
      <c r="F81" s="167"/>
      <c r="G81" s="167"/>
      <c r="H81" s="167"/>
      <c r="I81" s="167"/>
      <c r="J81" s="167"/>
      <c r="K81" s="167"/>
      <c r="L81" s="167"/>
    </row>
    <row r="82" spans="1:12" s="139" customFormat="1" ht="45.75" customHeight="1" x14ac:dyDescent="0.25">
      <c r="A82" s="248" t="s">
        <v>1343</v>
      </c>
      <c r="B82" s="248"/>
      <c r="C82" s="248"/>
      <c r="D82" s="248"/>
      <c r="E82" s="248"/>
      <c r="F82" s="248"/>
      <c r="G82" s="248"/>
      <c r="H82" s="248"/>
      <c r="I82" s="248"/>
      <c r="J82" s="248"/>
      <c r="K82" s="248"/>
      <c r="L82" s="248"/>
    </row>
    <row r="83" spans="1:12" s="139" customFormat="1" ht="15.75" customHeight="1" x14ac:dyDescent="0.25">
      <c r="A83" s="167"/>
      <c r="B83" s="167"/>
      <c r="C83" s="167"/>
      <c r="D83" s="167"/>
      <c r="E83" s="167"/>
      <c r="F83" s="167"/>
      <c r="G83" s="167"/>
      <c r="H83" s="167"/>
      <c r="I83" s="167"/>
      <c r="J83" s="167"/>
      <c r="K83" s="167"/>
      <c r="L83" s="167"/>
    </row>
    <row r="84" spans="1:12" s="139" customFormat="1" ht="39" customHeight="1" x14ac:dyDescent="0.25">
      <c r="A84" s="248" t="s">
        <v>1317</v>
      </c>
      <c r="B84" s="248"/>
      <c r="C84" s="248"/>
      <c r="D84" s="248"/>
      <c r="E84" s="248"/>
      <c r="F84" s="248"/>
      <c r="G84" s="248"/>
      <c r="H84" s="248"/>
      <c r="I84" s="248"/>
      <c r="J84" s="248"/>
      <c r="K84" s="248"/>
      <c r="L84" s="248"/>
    </row>
    <row r="85" spans="1:12" s="139" customFormat="1" ht="15.75" x14ac:dyDescent="0.25">
      <c r="A85" s="166"/>
      <c r="B85" s="147" t="s">
        <v>1264</v>
      </c>
    </row>
    <row r="86" spans="1:12" s="139" customFormat="1" ht="15.75" customHeight="1" x14ac:dyDescent="0.25">
      <c r="A86" s="166"/>
      <c r="B86" s="249" t="s">
        <v>1316</v>
      </c>
      <c r="C86" s="249"/>
      <c r="D86" s="249"/>
      <c r="E86" s="249"/>
      <c r="F86" s="249"/>
      <c r="G86" s="249"/>
      <c r="H86" s="249"/>
      <c r="I86" s="249"/>
      <c r="J86" s="249"/>
      <c r="K86" s="249"/>
      <c r="L86" s="249"/>
    </row>
    <row r="87" spans="1:12" s="139" customFormat="1" ht="15.75" customHeight="1" x14ac:dyDescent="0.25">
      <c r="A87" s="166"/>
      <c r="B87" s="174"/>
      <c r="C87" s="174"/>
      <c r="D87" s="174"/>
      <c r="E87" s="174"/>
      <c r="F87" s="174"/>
      <c r="G87" s="174"/>
      <c r="H87" s="174"/>
      <c r="I87" s="174"/>
      <c r="J87" s="174"/>
      <c r="K87" s="174"/>
      <c r="L87" s="174"/>
    </row>
    <row r="88" spans="1:12" s="139" customFormat="1" ht="39" customHeight="1" x14ac:dyDescent="0.25">
      <c r="A88" s="248" t="s">
        <v>1322</v>
      </c>
      <c r="B88" s="248"/>
      <c r="C88" s="248"/>
      <c r="D88" s="248"/>
      <c r="E88" s="248"/>
      <c r="F88" s="248"/>
      <c r="G88" s="248"/>
      <c r="H88" s="248"/>
      <c r="I88" s="248"/>
      <c r="J88" s="248"/>
      <c r="K88" s="248"/>
      <c r="L88" s="248"/>
    </row>
    <row r="89" spans="1:12" s="139" customFormat="1" ht="15.75" customHeight="1" x14ac:dyDescent="0.25">
      <c r="A89" s="166"/>
      <c r="B89" s="174"/>
      <c r="C89" s="174"/>
      <c r="D89" s="174"/>
      <c r="E89" s="174"/>
      <c r="F89" s="174"/>
      <c r="G89" s="174"/>
      <c r="H89" s="174"/>
      <c r="I89" s="174"/>
      <c r="J89" s="174"/>
      <c r="K89" s="174"/>
      <c r="L89" s="174"/>
    </row>
    <row r="90" spans="1:12" s="139" customFormat="1" ht="39" customHeight="1" x14ac:dyDescent="0.25">
      <c r="A90" s="248" t="s">
        <v>1344</v>
      </c>
      <c r="B90" s="248"/>
      <c r="C90" s="248"/>
      <c r="D90" s="248"/>
      <c r="E90" s="248"/>
      <c r="F90" s="248"/>
      <c r="G90" s="248"/>
      <c r="H90" s="248"/>
      <c r="I90" s="248"/>
      <c r="J90" s="248"/>
      <c r="K90" s="248"/>
      <c r="L90" s="248"/>
    </row>
    <row r="91" spans="1:12" s="139" customFormat="1" ht="18.75" x14ac:dyDescent="0.35">
      <c r="A91" s="168"/>
      <c r="B91" s="164" t="s">
        <v>1345</v>
      </c>
    </row>
    <row r="92" spans="1:12" s="139" customFormat="1" ht="15.75" x14ac:dyDescent="0.25">
      <c r="A92" s="168"/>
      <c r="B92" s="168" t="s">
        <v>1259</v>
      </c>
      <c r="C92" s="170" t="s">
        <v>1260</v>
      </c>
      <c r="D92" s="168" t="s">
        <v>1346</v>
      </c>
    </row>
    <row r="93" spans="1:12" s="139" customFormat="1" ht="15.75" x14ac:dyDescent="0.25">
      <c r="A93" s="168"/>
      <c r="B93" s="168" t="s">
        <v>1268</v>
      </c>
      <c r="C93" s="170" t="s">
        <v>1260</v>
      </c>
      <c r="D93" s="168" t="s">
        <v>1269</v>
      </c>
    </row>
    <row r="94" spans="1:12" s="139" customFormat="1" ht="15.75" x14ac:dyDescent="0.25">
      <c r="A94" s="168"/>
      <c r="B94" s="168" t="s">
        <v>1265</v>
      </c>
      <c r="C94" s="170" t="s">
        <v>1260</v>
      </c>
      <c r="D94" s="168" t="s">
        <v>1347</v>
      </c>
    </row>
    <row r="95" spans="1:12" s="139" customFormat="1" ht="15.75" x14ac:dyDescent="0.25">
      <c r="A95" s="168"/>
      <c r="B95" s="168" t="s">
        <v>1270</v>
      </c>
      <c r="C95" s="170" t="s">
        <v>1260</v>
      </c>
      <c r="D95" s="168" t="s">
        <v>1348</v>
      </c>
    </row>
    <row r="96" spans="1:12" s="139" customFormat="1" ht="15.75" x14ac:dyDescent="0.25">
      <c r="A96" s="168"/>
      <c r="B96" s="168" t="s">
        <v>1266</v>
      </c>
      <c r="C96" s="170" t="s">
        <v>1260</v>
      </c>
      <c r="D96" s="168" t="s">
        <v>1267</v>
      </c>
    </row>
    <row r="97" spans="1:4" s="139" customFormat="1" ht="15.75" x14ac:dyDescent="0.25">
      <c r="A97" s="168"/>
      <c r="B97" s="168" t="s">
        <v>1263</v>
      </c>
      <c r="C97" s="170" t="s">
        <v>1260</v>
      </c>
      <c r="D97" s="168" t="s">
        <v>1318</v>
      </c>
    </row>
    <row r="98" spans="1:4" s="139" customFormat="1" ht="15.75" x14ac:dyDescent="0.25">
      <c r="A98" s="168"/>
      <c r="B98" s="171"/>
    </row>
    <row r="99" spans="1:4" s="139" customFormat="1" ht="21" x14ac:dyDescent="0.35">
      <c r="A99" s="175"/>
    </row>
    <row r="100" spans="1:4" s="139" customFormat="1" ht="15.75" x14ac:dyDescent="0.25"/>
  </sheetData>
  <sheetProtection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447675</xdr:colOff>
                <xdr:row>4</xdr:row>
                <xdr:rowOff>180975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tabSelected="1" workbookViewId="0"/>
  </sheetViews>
  <sheetFormatPr defaultColWidth="9.140625" defaultRowHeight="15" x14ac:dyDescent="0.25"/>
  <cols>
    <col min="1" max="1" width="30.7109375" style="176" customWidth="1"/>
    <col min="2" max="2" width="60.5703125" style="176" customWidth="1"/>
    <col min="3" max="16384" width="9.140625" style="176"/>
  </cols>
  <sheetData>
    <row r="5" spans="1:2" ht="21" x14ac:dyDescent="0.35">
      <c r="A5" s="258" t="s">
        <v>1295</v>
      </c>
      <c r="B5" s="258"/>
    </row>
    <row r="6" spans="1:2" ht="21.95" customHeight="1" x14ac:dyDescent="0.25">
      <c r="A6" s="99" t="s">
        <v>0</v>
      </c>
      <c r="B6" s="203" t="s">
        <v>1433</v>
      </c>
    </row>
    <row r="7" spans="1:2" ht="21.95" customHeight="1" x14ac:dyDescent="0.25">
      <c r="A7" s="99" t="s">
        <v>1</v>
      </c>
      <c r="B7" s="203" t="s">
        <v>1434</v>
      </c>
    </row>
    <row r="8" spans="1:2" ht="21.95" customHeight="1" x14ac:dyDescent="0.25">
      <c r="A8" s="99" t="s">
        <v>2</v>
      </c>
      <c r="B8" s="203" t="s">
        <v>1435</v>
      </c>
    </row>
    <row r="9" spans="1:2" ht="21.95" customHeight="1" x14ac:dyDescent="0.25">
      <c r="A9" s="99" t="s">
        <v>3</v>
      </c>
      <c r="B9" s="350" t="s">
        <v>1436</v>
      </c>
    </row>
    <row r="10" spans="1:2" ht="42" x14ac:dyDescent="0.25">
      <c r="A10" s="99" t="s">
        <v>1296</v>
      </c>
      <c r="B10" s="203" t="s">
        <v>1437</v>
      </c>
    </row>
    <row r="11" spans="1:2" ht="21.95" customHeight="1" x14ac:dyDescent="0.25">
      <c r="A11" s="99" t="s">
        <v>4</v>
      </c>
      <c r="B11" s="203" t="s">
        <v>1438</v>
      </c>
    </row>
    <row r="12" spans="1:2" ht="21.95" customHeight="1" x14ac:dyDescent="0.25">
      <c r="A12" s="99" t="s">
        <v>5</v>
      </c>
      <c r="B12" s="203" t="s">
        <v>1439</v>
      </c>
    </row>
  </sheetData>
  <sheetProtection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1"/>
  <sheetViews>
    <sheetView workbookViewId="0">
      <selection activeCell="L51" sqref="L51:M63"/>
    </sheetView>
  </sheetViews>
  <sheetFormatPr defaultRowHeight="15" x14ac:dyDescent="0.25"/>
  <cols>
    <col min="1" max="1" width="24.5703125" style="1" customWidth="1"/>
    <col min="2" max="2" width="60.5703125" customWidth="1"/>
    <col min="3" max="3" width="28.28515625" customWidth="1"/>
    <col min="4" max="5" width="18.7109375" style="1" customWidth="1"/>
    <col min="6" max="6" width="22.28515625" style="1" customWidth="1"/>
    <col min="7" max="7" width="22.285156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s="34" customFormat="1" ht="20.100000000000001" customHeight="1" thickBot="1" x14ac:dyDescent="0.3">
      <c r="A9" s="35"/>
      <c r="D9" s="35"/>
      <c r="E9" s="35"/>
      <c r="F9" s="35"/>
      <c r="H9" s="35"/>
      <c r="I9" s="35"/>
      <c r="J9" s="35"/>
      <c r="K9" s="35"/>
      <c r="L9" s="35"/>
      <c r="M9" s="35"/>
    </row>
    <row r="10" spans="1:13" ht="50.1" customHeight="1" thickBot="1" x14ac:dyDescent="0.3">
      <c r="A10" s="262" t="s">
        <v>13</v>
      </c>
      <c r="B10" s="263"/>
      <c r="C10" s="263"/>
      <c r="D10" s="278" t="s">
        <v>1160</v>
      </c>
      <c r="E10" s="279"/>
      <c r="F10" s="262" t="s">
        <v>6</v>
      </c>
      <c r="G10" s="263"/>
      <c r="H10" s="263"/>
      <c r="I10" s="263"/>
      <c r="J10" s="263"/>
      <c r="K10" s="263"/>
      <c r="L10" s="263"/>
      <c r="M10" s="264"/>
    </row>
    <row r="11" spans="1:13" ht="20.100000000000001" customHeight="1" thickBot="1" x14ac:dyDescent="0.3">
      <c r="A11" s="280" t="s">
        <v>1227</v>
      </c>
      <c r="B11" s="265" t="s">
        <v>9</v>
      </c>
      <c r="C11" s="267" t="s">
        <v>12</v>
      </c>
      <c r="D11" s="276" t="s">
        <v>11</v>
      </c>
      <c r="E11" s="269" t="s">
        <v>1159</v>
      </c>
      <c r="F11" s="271" t="s">
        <v>1161</v>
      </c>
      <c r="G11" s="269" t="s">
        <v>10</v>
      </c>
      <c r="H11" s="273" t="s">
        <v>1242</v>
      </c>
      <c r="I11" s="274"/>
      <c r="J11" s="275"/>
      <c r="K11" s="259" t="s">
        <v>1288</v>
      </c>
      <c r="L11" s="260"/>
      <c r="M11" s="261"/>
    </row>
    <row r="12" spans="1:13" ht="48" customHeight="1" thickBot="1" x14ac:dyDescent="0.3">
      <c r="A12" s="281"/>
      <c r="B12" s="266"/>
      <c r="C12" s="268"/>
      <c r="D12" s="277"/>
      <c r="E12" s="270"/>
      <c r="F12" s="272"/>
      <c r="G12" s="270"/>
      <c r="H12" s="42" t="s">
        <v>7</v>
      </c>
      <c r="I12" s="44" t="s">
        <v>1246</v>
      </c>
      <c r="J12" s="41" t="s">
        <v>8</v>
      </c>
      <c r="K12" s="43" t="s">
        <v>7</v>
      </c>
      <c r="L12" s="44" t="s">
        <v>1246</v>
      </c>
      <c r="M12" s="41" t="s">
        <v>8</v>
      </c>
    </row>
    <row r="13" spans="1:13" x14ac:dyDescent="0.25">
      <c r="A13" s="6" t="s">
        <v>1228</v>
      </c>
      <c r="B13" s="7" t="s">
        <v>1313</v>
      </c>
      <c r="C13" s="8" t="s">
        <v>1215</v>
      </c>
      <c r="D13" s="10" t="s">
        <v>1216</v>
      </c>
      <c r="E13" s="9" t="s">
        <v>1217</v>
      </c>
      <c r="F13" s="10" t="s">
        <v>1218</v>
      </c>
      <c r="G13" s="11" t="s">
        <v>1219</v>
      </c>
      <c r="H13" s="12">
        <v>100</v>
      </c>
      <c r="I13" s="13">
        <v>140</v>
      </c>
      <c r="J13" s="9">
        <v>200</v>
      </c>
      <c r="K13" s="12">
        <v>0.3</v>
      </c>
      <c r="L13" s="13">
        <v>0.5</v>
      </c>
      <c r="M13" s="9">
        <v>0.8</v>
      </c>
    </row>
    <row r="14" spans="1:13" x14ac:dyDescent="0.25">
      <c r="A14" s="121"/>
      <c r="B14" s="128"/>
      <c r="C14" s="123"/>
      <c r="D14" s="125"/>
      <c r="E14" s="126"/>
      <c r="F14" s="125"/>
      <c r="G14" s="124"/>
      <c r="H14" s="129"/>
      <c r="I14" s="130"/>
      <c r="J14" s="126"/>
      <c r="K14" s="129"/>
      <c r="L14" s="130"/>
      <c r="M14" s="126"/>
    </row>
    <row r="15" spans="1:13" x14ac:dyDescent="0.25">
      <c r="A15" s="59" t="s">
        <v>1228</v>
      </c>
      <c r="B15" s="189" t="s">
        <v>1443</v>
      </c>
      <c r="C15" s="61" t="s">
        <v>1398</v>
      </c>
      <c r="D15" s="190" t="s">
        <v>1216</v>
      </c>
      <c r="E15" s="59" t="str">
        <f>A15</f>
        <v>TEU-1</v>
      </c>
      <c r="F15" s="189" t="s">
        <v>1440</v>
      </c>
      <c r="G15" s="191" t="s">
        <v>1441</v>
      </c>
      <c r="H15" s="192" t="s">
        <v>1442</v>
      </c>
      <c r="I15" s="193">
        <f>J15</f>
        <v>4220</v>
      </c>
      <c r="J15" s="79">
        <f>211*20</f>
        <v>4220</v>
      </c>
      <c r="K15" s="192" t="s">
        <v>1442</v>
      </c>
      <c r="L15" s="193">
        <f>M15</f>
        <v>422</v>
      </c>
      <c r="M15" s="79">
        <f>211*2</f>
        <v>422</v>
      </c>
    </row>
    <row r="16" spans="1:13" ht="15.75" customHeight="1" x14ac:dyDescent="0.25">
      <c r="A16" s="59" t="s">
        <v>1444</v>
      </c>
      <c r="B16" s="189" t="s">
        <v>1443</v>
      </c>
      <c r="C16" s="61" t="s">
        <v>1398</v>
      </c>
      <c r="D16" s="190" t="s">
        <v>1216</v>
      </c>
      <c r="E16" s="59" t="str">
        <f t="shared" ref="E16:E51" si="0">A16</f>
        <v>TEU-2</v>
      </c>
      <c r="F16" s="189" t="s">
        <v>1440</v>
      </c>
      <c r="G16" s="191" t="s">
        <v>1441</v>
      </c>
      <c r="H16" s="192" t="s">
        <v>1442</v>
      </c>
      <c r="I16" s="193">
        <f t="shared" ref="I16:I63" si="1">J16</f>
        <v>4220</v>
      </c>
      <c r="J16" s="79">
        <f t="shared" ref="J16:J63" si="2">211*20</f>
        <v>4220</v>
      </c>
      <c r="K16" s="192" t="s">
        <v>1442</v>
      </c>
      <c r="L16" s="193">
        <f t="shared" ref="L16:L63" si="3">M16</f>
        <v>422</v>
      </c>
      <c r="M16" s="79">
        <f t="shared" ref="M16:M63" si="4">211*2</f>
        <v>422</v>
      </c>
    </row>
    <row r="17" spans="1:13" x14ac:dyDescent="0.25">
      <c r="A17" s="59" t="s">
        <v>1445</v>
      </c>
      <c r="B17" s="189" t="s">
        <v>1443</v>
      </c>
      <c r="C17" s="61" t="s">
        <v>1398</v>
      </c>
      <c r="D17" s="190" t="s">
        <v>1216</v>
      </c>
      <c r="E17" s="59" t="str">
        <f t="shared" si="0"/>
        <v>TEU-3</v>
      </c>
      <c r="F17" s="189" t="s">
        <v>1440</v>
      </c>
      <c r="G17" s="191" t="s">
        <v>1441</v>
      </c>
      <c r="H17" s="192" t="s">
        <v>1442</v>
      </c>
      <c r="I17" s="193">
        <f t="shared" si="1"/>
        <v>4220</v>
      </c>
      <c r="J17" s="79">
        <f t="shared" si="2"/>
        <v>4220</v>
      </c>
      <c r="K17" s="192" t="s">
        <v>1442</v>
      </c>
      <c r="L17" s="193">
        <f t="shared" si="3"/>
        <v>422</v>
      </c>
      <c r="M17" s="79">
        <f t="shared" si="4"/>
        <v>422</v>
      </c>
    </row>
    <row r="18" spans="1:13" x14ac:dyDescent="0.25">
      <c r="A18" s="59" t="s">
        <v>1446</v>
      </c>
      <c r="B18" s="189" t="s">
        <v>1443</v>
      </c>
      <c r="C18" s="61" t="s">
        <v>1398</v>
      </c>
      <c r="D18" s="190" t="s">
        <v>1216</v>
      </c>
      <c r="E18" s="59" t="str">
        <f t="shared" si="0"/>
        <v>TEU-4</v>
      </c>
      <c r="F18" s="189" t="s">
        <v>1440</v>
      </c>
      <c r="G18" s="191" t="s">
        <v>1441</v>
      </c>
      <c r="H18" s="192" t="s">
        <v>1442</v>
      </c>
      <c r="I18" s="193">
        <f t="shared" si="1"/>
        <v>4220</v>
      </c>
      <c r="J18" s="79">
        <f t="shared" si="2"/>
        <v>4220</v>
      </c>
      <c r="K18" s="192" t="s">
        <v>1442</v>
      </c>
      <c r="L18" s="193">
        <f t="shared" si="3"/>
        <v>422</v>
      </c>
      <c r="M18" s="79">
        <f t="shared" si="4"/>
        <v>422</v>
      </c>
    </row>
    <row r="19" spans="1:13" x14ac:dyDescent="0.25">
      <c r="A19" s="59" t="s">
        <v>1448</v>
      </c>
      <c r="B19" s="189" t="s">
        <v>1443</v>
      </c>
      <c r="C19" s="61" t="s">
        <v>1398</v>
      </c>
      <c r="D19" s="190" t="s">
        <v>1216</v>
      </c>
      <c r="E19" s="59" t="str">
        <f t="shared" si="0"/>
        <v>TEU-5</v>
      </c>
      <c r="F19" s="189" t="s">
        <v>1440</v>
      </c>
      <c r="G19" s="191" t="s">
        <v>1441</v>
      </c>
      <c r="H19" s="192" t="s">
        <v>1442</v>
      </c>
      <c r="I19" s="193">
        <f t="shared" si="1"/>
        <v>4220</v>
      </c>
      <c r="J19" s="79">
        <f t="shared" si="2"/>
        <v>4220</v>
      </c>
      <c r="K19" s="192" t="s">
        <v>1442</v>
      </c>
      <c r="L19" s="193">
        <f t="shared" si="3"/>
        <v>422</v>
      </c>
      <c r="M19" s="79">
        <f t="shared" si="4"/>
        <v>422</v>
      </c>
    </row>
    <row r="20" spans="1:13" x14ac:dyDescent="0.25">
      <c r="A20" s="59" t="s">
        <v>1447</v>
      </c>
      <c r="B20" s="189" t="s">
        <v>1443</v>
      </c>
      <c r="C20" s="61" t="s">
        <v>1398</v>
      </c>
      <c r="D20" s="190" t="s">
        <v>1216</v>
      </c>
      <c r="E20" s="59" t="str">
        <f t="shared" si="0"/>
        <v>TEU-6</v>
      </c>
      <c r="F20" s="189" t="s">
        <v>1440</v>
      </c>
      <c r="G20" s="191" t="s">
        <v>1441</v>
      </c>
      <c r="H20" s="192" t="s">
        <v>1442</v>
      </c>
      <c r="I20" s="193">
        <f t="shared" si="1"/>
        <v>4220</v>
      </c>
      <c r="J20" s="79">
        <f t="shared" si="2"/>
        <v>4220</v>
      </c>
      <c r="K20" s="192" t="s">
        <v>1442</v>
      </c>
      <c r="L20" s="193">
        <f t="shared" si="3"/>
        <v>422</v>
      </c>
      <c r="M20" s="79">
        <f t="shared" si="4"/>
        <v>422</v>
      </c>
    </row>
    <row r="21" spans="1:13" x14ac:dyDescent="0.25">
      <c r="A21" s="59" t="s">
        <v>1449</v>
      </c>
      <c r="B21" s="189" t="s">
        <v>1443</v>
      </c>
      <c r="C21" s="61" t="s">
        <v>1398</v>
      </c>
      <c r="D21" s="190" t="s">
        <v>1216</v>
      </c>
      <c r="E21" s="59" t="str">
        <f t="shared" si="0"/>
        <v>TEU-7</v>
      </c>
      <c r="F21" s="189" t="s">
        <v>1440</v>
      </c>
      <c r="G21" s="191" t="s">
        <v>1441</v>
      </c>
      <c r="H21" s="192" t="s">
        <v>1442</v>
      </c>
      <c r="I21" s="193">
        <f t="shared" si="1"/>
        <v>4220</v>
      </c>
      <c r="J21" s="79">
        <f t="shared" si="2"/>
        <v>4220</v>
      </c>
      <c r="K21" s="192" t="s">
        <v>1442</v>
      </c>
      <c r="L21" s="193">
        <f t="shared" si="3"/>
        <v>422</v>
      </c>
      <c r="M21" s="79">
        <f t="shared" si="4"/>
        <v>422</v>
      </c>
    </row>
    <row r="22" spans="1:13" x14ac:dyDescent="0.25">
      <c r="A22" s="59" t="s">
        <v>1450</v>
      </c>
      <c r="B22" s="189" t="s">
        <v>1443</v>
      </c>
      <c r="C22" s="61" t="s">
        <v>1398</v>
      </c>
      <c r="D22" s="190" t="s">
        <v>1216</v>
      </c>
      <c r="E22" s="59" t="str">
        <f t="shared" si="0"/>
        <v>TEU-8</v>
      </c>
      <c r="F22" s="189" t="s">
        <v>1440</v>
      </c>
      <c r="G22" s="191" t="s">
        <v>1441</v>
      </c>
      <c r="H22" s="192" t="s">
        <v>1442</v>
      </c>
      <c r="I22" s="193">
        <f t="shared" si="1"/>
        <v>4220</v>
      </c>
      <c r="J22" s="79">
        <f t="shared" si="2"/>
        <v>4220</v>
      </c>
      <c r="K22" s="192" t="s">
        <v>1442</v>
      </c>
      <c r="L22" s="193">
        <f t="shared" si="3"/>
        <v>422</v>
      </c>
      <c r="M22" s="79">
        <f t="shared" si="4"/>
        <v>422</v>
      </c>
    </row>
    <row r="23" spans="1:13" x14ac:dyDescent="0.25">
      <c r="A23" s="59" t="s">
        <v>1451</v>
      </c>
      <c r="B23" s="189" t="s">
        <v>1443</v>
      </c>
      <c r="C23" s="61" t="s">
        <v>1398</v>
      </c>
      <c r="D23" s="190" t="s">
        <v>1216</v>
      </c>
      <c r="E23" s="59" t="str">
        <f t="shared" si="0"/>
        <v>TEU-9</v>
      </c>
      <c r="F23" s="189" t="s">
        <v>1440</v>
      </c>
      <c r="G23" s="191" t="s">
        <v>1441</v>
      </c>
      <c r="H23" s="192" t="s">
        <v>1442</v>
      </c>
      <c r="I23" s="193">
        <f t="shared" si="1"/>
        <v>4220</v>
      </c>
      <c r="J23" s="79">
        <f t="shared" si="2"/>
        <v>4220</v>
      </c>
      <c r="K23" s="192" t="s">
        <v>1442</v>
      </c>
      <c r="L23" s="193">
        <f t="shared" si="3"/>
        <v>422</v>
      </c>
      <c r="M23" s="79">
        <f t="shared" si="4"/>
        <v>422</v>
      </c>
    </row>
    <row r="24" spans="1:13" x14ac:dyDescent="0.25">
      <c r="A24" s="59" t="s">
        <v>1452</v>
      </c>
      <c r="B24" s="189" t="s">
        <v>1443</v>
      </c>
      <c r="C24" s="61" t="s">
        <v>1398</v>
      </c>
      <c r="D24" s="190" t="s">
        <v>1216</v>
      </c>
      <c r="E24" s="59" t="str">
        <f t="shared" si="0"/>
        <v>TEU-10</v>
      </c>
      <c r="F24" s="189" t="s">
        <v>1440</v>
      </c>
      <c r="G24" s="191" t="s">
        <v>1441</v>
      </c>
      <c r="H24" s="192" t="s">
        <v>1442</v>
      </c>
      <c r="I24" s="193">
        <f t="shared" si="1"/>
        <v>4220</v>
      </c>
      <c r="J24" s="79">
        <f t="shared" si="2"/>
        <v>4220</v>
      </c>
      <c r="K24" s="192" t="s">
        <v>1442</v>
      </c>
      <c r="L24" s="193">
        <f t="shared" si="3"/>
        <v>422</v>
      </c>
      <c r="M24" s="79">
        <f t="shared" si="4"/>
        <v>422</v>
      </c>
    </row>
    <row r="25" spans="1:13" x14ac:dyDescent="0.25">
      <c r="A25" s="59" t="s">
        <v>1453</v>
      </c>
      <c r="B25" s="189" t="s">
        <v>1443</v>
      </c>
      <c r="C25" s="61" t="s">
        <v>1398</v>
      </c>
      <c r="D25" s="190" t="s">
        <v>1216</v>
      </c>
      <c r="E25" s="59" t="str">
        <f t="shared" si="0"/>
        <v>TEU-11</v>
      </c>
      <c r="F25" s="189" t="s">
        <v>1440</v>
      </c>
      <c r="G25" s="191" t="s">
        <v>1441</v>
      </c>
      <c r="H25" s="192" t="s">
        <v>1442</v>
      </c>
      <c r="I25" s="193">
        <f t="shared" si="1"/>
        <v>4220</v>
      </c>
      <c r="J25" s="79">
        <f t="shared" si="2"/>
        <v>4220</v>
      </c>
      <c r="K25" s="192" t="s">
        <v>1442</v>
      </c>
      <c r="L25" s="193">
        <f t="shared" si="3"/>
        <v>422</v>
      </c>
      <c r="M25" s="79">
        <f t="shared" si="4"/>
        <v>422</v>
      </c>
    </row>
    <row r="26" spans="1:13" x14ac:dyDescent="0.25">
      <c r="A26" s="59" t="s">
        <v>1454</v>
      </c>
      <c r="B26" s="189" t="s">
        <v>1443</v>
      </c>
      <c r="C26" s="61" t="s">
        <v>1398</v>
      </c>
      <c r="D26" s="190" t="s">
        <v>1216</v>
      </c>
      <c r="E26" s="59" t="str">
        <f t="shared" si="0"/>
        <v>TEU-12</v>
      </c>
      <c r="F26" s="189" t="s">
        <v>1440</v>
      </c>
      <c r="G26" s="191" t="s">
        <v>1441</v>
      </c>
      <c r="H26" s="192" t="s">
        <v>1442</v>
      </c>
      <c r="I26" s="193">
        <f t="shared" si="1"/>
        <v>4220</v>
      </c>
      <c r="J26" s="79">
        <f t="shared" si="2"/>
        <v>4220</v>
      </c>
      <c r="K26" s="192" t="s">
        <v>1442</v>
      </c>
      <c r="L26" s="193">
        <f t="shared" si="3"/>
        <v>422</v>
      </c>
      <c r="M26" s="79">
        <f t="shared" si="4"/>
        <v>422</v>
      </c>
    </row>
    <row r="27" spans="1:13" x14ac:dyDescent="0.25">
      <c r="A27" s="59" t="s">
        <v>1455</v>
      </c>
      <c r="B27" s="189" t="s">
        <v>1443</v>
      </c>
      <c r="C27" s="61" t="s">
        <v>1398</v>
      </c>
      <c r="D27" s="190" t="s">
        <v>1216</v>
      </c>
      <c r="E27" s="59" t="str">
        <f t="shared" si="0"/>
        <v>TEU-13</v>
      </c>
      <c r="F27" s="189" t="s">
        <v>1440</v>
      </c>
      <c r="G27" s="191" t="s">
        <v>1441</v>
      </c>
      <c r="H27" s="192" t="s">
        <v>1442</v>
      </c>
      <c r="I27" s="193">
        <f t="shared" si="1"/>
        <v>4220</v>
      </c>
      <c r="J27" s="79">
        <f t="shared" si="2"/>
        <v>4220</v>
      </c>
      <c r="K27" s="192" t="s">
        <v>1442</v>
      </c>
      <c r="L27" s="193">
        <f t="shared" si="3"/>
        <v>422</v>
      </c>
      <c r="M27" s="79">
        <f t="shared" si="4"/>
        <v>422</v>
      </c>
    </row>
    <row r="28" spans="1:13" x14ac:dyDescent="0.25">
      <c r="A28" s="59" t="s">
        <v>1456</v>
      </c>
      <c r="B28" s="189" t="s">
        <v>1443</v>
      </c>
      <c r="C28" s="61" t="s">
        <v>1398</v>
      </c>
      <c r="D28" s="190" t="s">
        <v>1216</v>
      </c>
      <c r="E28" s="59" t="str">
        <f t="shared" si="0"/>
        <v>TEU-14</v>
      </c>
      <c r="F28" s="189" t="s">
        <v>1440</v>
      </c>
      <c r="G28" s="191" t="s">
        <v>1441</v>
      </c>
      <c r="H28" s="192" t="s">
        <v>1442</v>
      </c>
      <c r="I28" s="193">
        <f t="shared" si="1"/>
        <v>4220</v>
      </c>
      <c r="J28" s="79">
        <f t="shared" si="2"/>
        <v>4220</v>
      </c>
      <c r="K28" s="192" t="s">
        <v>1442</v>
      </c>
      <c r="L28" s="193">
        <f t="shared" si="3"/>
        <v>422</v>
      </c>
      <c r="M28" s="79">
        <f t="shared" si="4"/>
        <v>422</v>
      </c>
    </row>
    <row r="29" spans="1:13" x14ac:dyDescent="0.25">
      <c r="A29" s="59" t="s">
        <v>1457</v>
      </c>
      <c r="B29" s="189" t="s">
        <v>1443</v>
      </c>
      <c r="C29" s="61" t="s">
        <v>1398</v>
      </c>
      <c r="D29" s="190" t="s">
        <v>1216</v>
      </c>
      <c r="E29" s="59" t="str">
        <f t="shared" si="0"/>
        <v>TEU-15</v>
      </c>
      <c r="F29" s="189" t="s">
        <v>1440</v>
      </c>
      <c r="G29" s="191" t="s">
        <v>1441</v>
      </c>
      <c r="H29" s="192" t="s">
        <v>1442</v>
      </c>
      <c r="I29" s="193">
        <f t="shared" si="1"/>
        <v>4220</v>
      </c>
      <c r="J29" s="79">
        <f t="shared" si="2"/>
        <v>4220</v>
      </c>
      <c r="K29" s="192" t="s">
        <v>1442</v>
      </c>
      <c r="L29" s="193">
        <f t="shared" si="3"/>
        <v>422</v>
      </c>
      <c r="M29" s="79">
        <f t="shared" si="4"/>
        <v>422</v>
      </c>
    </row>
    <row r="30" spans="1:13" x14ac:dyDescent="0.25">
      <c r="A30" s="59" t="s">
        <v>1458</v>
      </c>
      <c r="B30" s="189" t="s">
        <v>1443</v>
      </c>
      <c r="C30" s="61" t="s">
        <v>1398</v>
      </c>
      <c r="D30" s="190" t="s">
        <v>1216</v>
      </c>
      <c r="E30" s="59" t="str">
        <f t="shared" si="0"/>
        <v>TEU-16</v>
      </c>
      <c r="F30" s="189" t="s">
        <v>1440</v>
      </c>
      <c r="G30" s="191" t="s">
        <v>1441</v>
      </c>
      <c r="H30" s="192" t="s">
        <v>1442</v>
      </c>
      <c r="I30" s="193">
        <f t="shared" si="1"/>
        <v>4220</v>
      </c>
      <c r="J30" s="79">
        <f t="shared" si="2"/>
        <v>4220</v>
      </c>
      <c r="K30" s="192" t="s">
        <v>1442</v>
      </c>
      <c r="L30" s="193">
        <f t="shared" si="3"/>
        <v>422</v>
      </c>
      <c r="M30" s="79">
        <f t="shared" si="4"/>
        <v>422</v>
      </c>
    </row>
    <row r="31" spans="1:13" x14ac:dyDescent="0.25">
      <c r="A31" s="59" t="s">
        <v>1459</v>
      </c>
      <c r="B31" s="189" t="s">
        <v>1443</v>
      </c>
      <c r="C31" s="61" t="s">
        <v>1398</v>
      </c>
      <c r="D31" s="190" t="s">
        <v>1216</v>
      </c>
      <c r="E31" s="59" t="str">
        <f t="shared" si="0"/>
        <v>TEU-17</v>
      </c>
      <c r="F31" s="189" t="s">
        <v>1440</v>
      </c>
      <c r="G31" s="191" t="s">
        <v>1441</v>
      </c>
      <c r="H31" s="192" t="s">
        <v>1442</v>
      </c>
      <c r="I31" s="193">
        <f t="shared" si="1"/>
        <v>4220</v>
      </c>
      <c r="J31" s="79">
        <f t="shared" si="2"/>
        <v>4220</v>
      </c>
      <c r="K31" s="192" t="s">
        <v>1442</v>
      </c>
      <c r="L31" s="193">
        <f t="shared" si="3"/>
        <v>422</v>
      </c>
      <c r="M31" s="79">
        <f t="shared" si="4"/>
        <v>422</v>
      </c>
    </row>
    <row r="32" spans="1:13" x14ac:dyDescent="0.25">
      <c r="A32" s="59" t="s">
        <v>1460</v>
      </c>
      <c r="B32" s="189" t="s">
        <v>1443</v>
      </c>
      <c r="C32" s="61" t="s">
        <v>1398</v>
      </c>
      <c r="D32" s="190" t="s">
        <v>1216</v>
      </c>
      <c r="E32" s="59" t="str">
        <f t="shared" si="0"/>
        <v>TEU-18</v>
      </c>
      <c r="F32" s="189" t="s">
        <v>1440</v>
      </c>
      <c r="G32" s="191" t="s">
        <v>1441</v>
      </c>
      <c r="H32" s="192" t="s">
        <v>1442</v>
      </c>
      <c r="I32" s="193">
        <f t="shared" si="1"/>
        <v>4220</v>
      </c>
      <c r="J32" s="79">
        <f t="shared" si="2"/>
        <v>4220</v>
      </c>
      <c r="K32" s="192" t="s">
        <v>1442</v>
      </c>
      <c r="L32" s="193">
        <f t="shared" si="3"/>
        <v>422</v>
      </c>
      <c r="M32" s="79">
        <f t="shared" si="4"/>
        <v>422</v>
      </c>
    </row>
    <row r="33" spans="1:13" x14ac:dyDescent="0.25">
      <c r="A33" s="59" t="s">
        <v>1461</v>
      </c>
      <c r="B33" s="189" t="s">
        <v>1443</v>
      </c>
      <c r="C33" s="61" t="s">
        <v>1398</v>
      </c>
      <c r="D33" s="190" t="s">
        <v>1216</v>
      </c>
      <c r="E33" s="59" t="str">
        <f t="shared" si="0"/>
        <v>TEU-19</v>
      </c>
      <c r="F33" s="189" t="s">
        <v>1440</v>
      </c>
      <c r="G33" s="191" t="s">
        <v>1441</v>
      </c>
      <c r="H33" s="192" t="s">
        <v>1442</v>
      </c>
      <c r="I33" s="193">
        <f t="shared" si="1"/>
        <v>4220</v>
      </c>
      <c r="J33" s="79">
        <f t="shared" si="2"/>
        <v>4220</v>
      </c>
      <c r="K33" s="192" t="s">
        <v>1442</v>
      </c>
      <c r="L33" s="193">
        <f t="shared" si="3"/>
        <v>422</v>
      </c>
      <c r="M33" s="79">
        <f t="shared" si="4"/>
        <v>422</v>
      </c>
    </row>
    <row r="34" spans="1:13" x14ac:dyDescent="0.25">
      <c r="A34" s="59" t="s">
        <v>1462</v>
      </c>
      <c r="B34" s="189" t="s">
        <v>1443</v>
      </c>
      <c r="C34" s="61" t="s">
        <v>1398</v>
      </c>
      <c r="D34" s="190" t="s">
        <v>1216</v>
      </c>
      <c r="E34" s="59" t="str">
        <f t="shared" si="0"/>
        <v>TEU-20</v>
      </c>
      <c r="F34" s="189" t="s">
        <v>1440</v>
      </c>
      <c r="G34" s="191" t="s">
        <v>1441</v>
      </c>
      <c r="H34" s="192" t="s">
        <v>1442</v>
      </c>
      <c r="I34" s="193">
        <f t="shared" si="1"/>
        <v>4220</v>
      </c>
      <c r="J34" s="79">
        <f t="shared" si="2"/>
        <v>4220</v>
      </c>
      <c r="K34" s="192" t="s">
        <v>1442</v>
      </c>
      <c r="L34" s="193">
        <f t="shared" si="3"/>
        <v>422</v>
      </c>
      <c r="M34" s="79">
        <f t="shared" si="4"/>
        <v>422</v>
      </c>
    </row>
    <row r="35" spans="1:13" x14ac:dyDescent="0.25">
      <c r="A35" s="59" t="s">
        <v>1463</v>
      </c>
      <c r="B35" s="189" t="s">
        <v>1443</v>
      </c>
      <c r="C35" s="61" t="s">
        <v>1398</v>
      </c>
      <c r="D35" s="190" t="s">
        <v>1216</v>
      </c>
      <c r="E35" s="59" t="str">
        <f t="shared" si="0"/>
        <v>TEU-21</v>
      </c>
      <c r="F35" s="189" t="s">
        <v>1440</v>
      </c>
      <c r="G35" s="191" t="s">
        <v>1441</v>
      </c>
      <c r="H35" s="192" t="s">
        <v>1442</v>
      </c>
      <c r="I35" s="193">
        <f t="shared" si="1"/>
        <v>4220</v>
      </c>
      <c r="J35" s="79">
        <f t="shared" si="2"/>
        <v>4220</v>
      </c>
      <c r="K35" s="192" t="s">
        <v>1442</v>
      </c>
      <c r="L35" s="193">
        <f t="shared" si="3"/>
        <v>422</v>
      </c>
      <c r="M35" s="79">
        <f t="shared" si="4"/>
        <v>422</v>
      </c>
    </row>
    <row r="36" spans="1:13" x14ac:dyDescent="0.25">
      <c r="A36" s="59" t="s">
        <v>1464</v>
      </c>
      <c r="B36" s="189" t="s">
        <v>1443</v>
      </c>
      <c r="C36" s="61" t="s">
        <v>1398</v>
      </c>
      <c r="D36" s="190" t="s">
        <v>1216</v>
      </c>
      <c r="E36" s="59" t="str">
        <f t="shared" si="0"/>
        <v>TEU-22</v>
      </c>
      <c r="F36" s="189" t="s">
        <v>1440</v>
      </c>
      <c r="G36" s="191" t="s">
        <v>1441</v>
      </c>
      <c r="H36" s="192" t="s">
        <v>1442</v>
      </c>
      <c r="I36" s="193">
        <f t="shared" si="1"/>
        <v>4220</v>
      </c>
      <c r="J36" s="79">
        <f t="shared" si="2"/>
        <v>4220</v>
      </c>
      <c r="K36" s="192" t="s">
        <v>1442</v>
      </c>
      <c r="L36" s="193">
        <f t="shared" si="3"/>
        <v>422</v>
      </c>
      <c r="M36" s="79">
        <f t="shared" si="4"/>
        <v>422</v>
      </c>
    </row>
    <row r="37" spans="1:13" x14ac:dyDescent="0.25">
      <c r="A37" s="59" t="s">
        <v>1465</v>
      </c>
      <c r="B37" s="189" t="s">
        <v>1443</v>
      </c>
      <c r="C37" s="61" t="s">
        <v>1398</v>
      </c>
      <c r="D37" s="190" t="s">
        <v>1216</v>
      </c>
      <c r="E37" s="59" t="str">
        <f t="shared" si="0"/>
        <v>TEU-23</v>
      </c>
      <c r="F37" s="189" t="s">
        <v>1440</v>
      </c>
      <c r="G37" s="191" t="s">
        <v>1441</v>
      </c>
      <c r="H37" s="192" t="s">
        <v>1442</v>
      </c>
      <c r="I37" s="193">
        <f t="shared" si="1"/>
        <v>4220</v>
      </c>
      <c r="J37" s="79">
        <f t="shared" si="2"/>
        <v>4220</v>
      </c>
      <c r="K37" s="192" t="s">
        <v>1442</v>
      </c>
      <c r="L37" s="193">
        <f t="shared" si="3"/>
        <v>422</v>
      </c>
      <c r="M37" s="79">
        <f t="shared" si="4"/>
        <v>422</v>
      </c>
    </row>
    <row r="38" spans="1:13" x14ac:dyDescent="0.25">
      <c r="A38" s="59" t="s">
        <v>1466</v>
      </c>
      <c r="B38" s="189" t="s">
        <v>1443</v>
      </c>
      <c r="C38" s="61" t="s">
        <v>1398</v>
      </c>
      <c r="D38" s="190" t="s">
        <v>1216</v>
      </c>
      <c r="E38" s="59" t="str">
        <f t="shared" si="0"/>
        <v>TEU-24</v>
      </c>
      <c r="F38" s="189" t="s">
        <v>1440</v>
      </c>
      <c r="G38" s="191" t="s">
        <v>1441</v>
      </c>
      <c r="H38" s="192" t="s">
        <v>1442</v>
      </c>
      <c r="I38" s="193">
        <f t="shared" si="1"/>
        <v>4220</v>
      </c>
      <c r="J38" s="79">
        <f t="shared" si="2"/>
        <v>4220</v>
      </c>
      <c r="K38" s="192" t="s">
        <v>1442</v>
      </c>
      <c r="L38" s="193">
        <f t="shared" si="3"/>
        <v>422</v>
      </c>
      <c r="M38" s="79">
        <f t="shared" si="4"/>
        <v>422</v>
      </c>
    </row>
    <row r="39" spans="1:13" x14ac:dyDescent="0.25">
      <c r="A39" s="59" t="s">
        <v>1467</v>
      </c>
      <c r="B39" s="189" t="s">
        <v>1443</v>
      </c>
      <c r="C39" s="61" t="s">
        <v>1398</v>
      </c>
      <c r="D39" s="190" t="s">
        <v>1216</v>
      </c>
      <c r="E39" s="59" t="str">
        <f t="shared" si="0"/>
        <v>TEU-25</v>
      </c>
      <c r="F39" s="189" t="s">
        <v>1440</v>
      </c>
      <c r="G39" s="191" t="s">
        <v>1441</v>
      </c>
      <c r="H39" s="192" t="s">
        <v>1442</v>
      </c>
      <c r="I39" s="193">
        <f t="shared" si="1"/>
        <v>4220</v>
      </c>
      <c r="J39" s="79">
        <f t="shared" si="2"/>
        <v>4220</v>
      </c>
      <c r="K39" s="192" t="s">
        <v>1442</v>
      </c>
      <c r="L39" s="193">
        <f t="shared" si="3"/>
        <v>422</v>
      </c>
      <c r="M39" s="79">
        <f t="shared" si="4"/>
        <v>422</v>
      </c>
    </row>
    <row r="40" spans="1:13" x14ac:dyDescent="0.25">
      <c r="A40" s="59" t="s">
        <v>1468</v>
      </c>
      <c r="B40" s="189" t="s">
        <v>1443</v>
      </c>
      <c r="C40" s="61" t="s">
        <v>1398</v>
      </c>
      <c r="D40" s="190" t="s">
        <v>1216</v>
      </c>
      <c r="E40" s="59" t="str">
        <f t="shared" si="0"/>
        <v>TEU-26</v>
      </c>
      <c r="F40" s="189" t="s">
        <v>1440</v>
      </c>
      <c r="G40" s="191" t="s">
        <v>1441</v>
      </c>
      <c r="H40" s="192" t="s">
        <v>1442</v>
      </c>
      <c r="I40" s="193">
        <f t="shared" si="1"/>
        <v>4220</v>
      </c>
      <c r="J40" s="79">
        <f t="shared" si="2"/>
        <v>4220</v>
      </c>
      <c r="K40" s="192" t="s">
        <v>1442</v>
      </c>
      <c r="L40" s="193">
        <f t="shared" si="3"/>
        <v>422</v>
      </c>
      <c r="M40" s="79">
        <f t="shared" si="4"/>
        <v>422</v>
      </c>
    </row>
    <row r="41" spans="1:13" x14ac:dyDescent="0.25">
      <c r="A41" s="59" t="s">
        <v>1469</v>
      </c>
      <c r="B41" s="189" t="s">
        <v>1443</v>
      </c>
      <c r="C41" s="61" t="s">
        <v>1398</v>
      </c>
      <c r="D41" s="190" t="s">
        <v>1216</v>
      </c>
      <c r="E41" s="59" t="str">
        <f t="shared" si="0"/>
        <v>TEU-27</v>
      </c>
      <c r="F41" s="189" t="s">
        <v>1440</v>
      </c>
      <c r="G41" s="191" t="s">
        <v>1441</v>
      </c>
      <c r="H41" s="192" t="s">
        <v>1442</v>
      </c>
      <c r="I41" s="193">
        <f t="shared" si="1"/>
        <v>4220</v>
      </c>
      <c r="J41" s="79">
        <f t="shared" si="2"/>
        <v>4220</v>
      </c>
      <c r="K41" s="192" t="s">
        <v>1442</v>
      </c>
      <c r="L41" s="193">
        <f t="shared" si="3"/>
        <v>422</v>
      </c>
      <c r="M41" s="79">
        <f t="shared" si="4"/>
        <v>422</v>
      </c>
    </row>
    <row r="42" spans="1:13" x14ac:dyDescent="0.25">
      <c r="A42" s="59" t="s">
        <v>1470</v>
      </c>
      <c r="B42" s="189" t="s">
        <v>1443</v>
      </c>
      <c r="C42" s="61" t="s">
        <v>1398</v>
      </c>
      <c r="D42" s="190" t="s">
        <v>1216</v>
      </c>
      <c r="E42" s="59" t="str">
        <f t="shared" si="0"/>
        <v>TEU-28</v>
      </c>
      <c r="F42" s="189" t="s">
        <v>1440</v>
      </c>
      <c r="G42" s="191" t="s">
        <v>1441</v>
      </c>
      <c r="H42" s="192" t="s">
        <v>1442</v>
      </c>
      <c r="I42" s="193">
        <f t="shared" si="1"/>
        <v>4220</v>
      </c>
      <c r="J42" s="79">
        <f t="shared" si="2"/>
        <v>4220</v>
      </c>
      <c r="K42" s="192" t="s">
        <v>1442</v>
      </c>
      <c r="L42" s="193">
        <f t="shared" si="3"/>
        <v>422</v>
      </c>
      <c r="M42" s="79">
        <f t="shared" si="4"/>
        <v>422</v>
      </c>
    </row>
    <row r="43" spans="1:13" x14ac:dyDescent="0.25">
      <c r="A43" s="59" t="s">
        <v>1471</v>
      </c>
      <c r="B43" s="189" t="s">
        <v>1443</v>
      </c>
      <c r="C43" s="61" t="s">
        <v>1398</v>
      </c>
      <c r="D43" s="190" t="s">
        <v>1216</v>
      </c>
      <c r="E43" s="59" t="str">
        <f t="shared" si="0"/>
        <v>TEU-29</v>
      </c>
      <c r="F43" s="189" t="s">
        <v>1440</v>
      </c>
      <c r="G43" s="191" t="s">
        <v>1441</v>
      </c>
      <c r="H43" s="192" t="s">
        <v>1442</v>
      </c>
      <c r="I43" s="193">
        <f t="shared" si="1"/>
        <v>4220</v>
      </c>
      <c r="J43" s="79">
        <f t="shared" si="2"/>
        <v>4220</v>
      </c>
      <c r="K43" s="192" t="s">
        <v>1442</v>
      </c>
      <c r="L43" s="193">
        <f t="shared" si="3"/>
        <v>422</v>
      </c>
      <c r="M43" s="79">
        <f t="shared" si="4"/>
        <v>422</v>
      </c>
    </row>
    <row r="44" spans="1:13" x14ac:dyDescent="0.25">
      <c r="A44" s="59" t="s">
        <v>1472</v>
      </c>
      <c r="B44" s="189" t="s">
        <v>1443</v>
      </c>
      <c r="C44" s="61" t="s">
        <v>1398</v>
      </c>
      <c r="D44" s="190" t="s">
        <v>1216</v>
      </c>
      <c r="E44" s="59" t="str">
        <f t="shared" si="0"/>
        <v>TEU-30</v>
      </c>
      <c r="F44" s="189" t="s">
        <v>1440</v>
      </c>
      <c r="G44" s="191" t="s">
        <v>1441</v>
      </c>
      <c r="H44" s="192" t="s">
        <v>1442</v>
      </c>
      <c r="I44" s="193">
        <f t="shared" si="1"/>
        <v>4220</v>
      </c>
      <c r="J44" s="79">
        <f t="shared" si="2"/>
        <v>4220</v>
      </c>
      <c r="K44" s="192" t="s">
        <v>1442</v>
      </c>
      <c r="L44" s="193">
        <f t="shared" si="3"/>
        <v>422</v>
      </c>
      <c r="M44" s="79">
        <f t="shared" si="4"/>
        <v>422</v>
      </c>
    </row>
    <row r="45" spans="1:13" x14ac:dyDescent="0.25">
      <c r="A45" s="59" t="s">
        <v>1473</v>
      </c>
      <c r="B45" s="189" t="s">
        <v>1443</v>
      </c>
      <c r="C45" s="61" t="s">
        <v>1398</v>
      </c>
      <c r="D45" s="190" t="s">
        <v>1216</v>
      </c>
      <c r="E45" s="59" t="str">
        <f t="shared" si="0"/>
        <v>TEU-31</v>
      </c>
      <c r="F45" s="189" t="s">
        <v>1440</v>
      </c>
      <c r="G45" s="191" t="s">
        <v>1441</v>
      </c>
      <c r="H45" s="192" t="s">
        <v>1442</v>
      </c>
      <c r="I45" s="193">
        <f t="shared" si="1"/>
        <v>4220</v>
      </c>
      <c r="J45" s="79">
        <f t="shared" si="2"/>
        <v>4220</v>
      </c>
      <c r="K45" s="192" t="s">
        <v>1442</v>
      </c>
      <c r="L45" s="193">
        <f t="shared" si="3"/>
        <v>422</v>
      </c>
      <c r="M45" s="79">
        <f t="shared" si="4"/>
        <v>422</v>
      </c>
    </row>
    <row r="46" spans="1:13" x14ac:dyDescent="0.25">
      <c r="A46" s="59" t="s">
        <v>1474</v>
      </c>
      <c r="B46" s="189" t="s">
        <v>1443</v>
      </c>
      <c r="C46" s="61" t="s">
        <v>1398</v>
      </c>
      <c r="D46" s="190" t="s">
        <v>1216</v>
      </c>
      <c r="E46" s="59" t="str">
        <f t="shared" si="0"/>
        <v>TEU-32</v>
      </c>
      <c r="F46" s="189" t="s">
        <v>1440</v>
      </c>
      <c r="G46" s="191" t="s">
        <v>1441</v>
      </c>
      <c r="H46" s="192" t="s">
        <v>1442</v>
      </c>
      <c r="I46" s="193">
        <f t="shared" si="1"/>
        <v>4220</v>
      </c>
      <c r="J46" s="79">
        <f t="shared" si="2"/>
        <v>4220</v>
      </c>
      <c r="K46" s="192" t="s">
        <v>1442</v>
      </c>
      <c r="L46" s="193">
        <f t="shared" si="3"/>
        <v>422</v>
      </c>
      <c r="M46" s="79">
        <f t="shared" si="4"/>
        <v>422</v>
      </c>
    </row>
    <row r="47" spans="1:13" x14ac:dyDescent="0.25">
      <c r="A47" s="59" t="s">
        <v>1475</v>
      </c>
      <c r="B47" s="189" t="s">
        <v>1443</v>
      </c>
      <c r="C47" s="61" t="s">
        <v>1398</v>
      </c>
      <c r="D47" s="190" t="s">
        <v>1216</v>
      </c>
      <c r="E47" s="59" t="str">
        <f t="shared" si="0"/>
        <v>TEU-33</v>
      </c>
      <c r="F47" s="189" t="s">
        <v>1440</v>
      </c>
      <c r="G47" s="191" t="s">
        <v>1441</v>
      </c>
      <c r="H47" s="192" t="s">
        <v>1442</v>
      </c>
      <c r="I47" s="193">
        <f t="shared" si="1"/>
        <v>4220</v>
      </c>
      <c r="J47" s="79">
        <f t="shared" si="2"/>
        <v>4220</v>
      </c>
      <c r="K47" s="192" t="s">
        <v>1442</v>
      </c>
      <c r="L47" s="193">
        <f t="shared" si="3"/>
        <v>422</v>
      </c>
      <c r="M47" s="79">
        <f t="shared" si="4"/>
        <v>422</v>
      </c>
    </row>
    <row r="48" spans="1:13" x14ac:dyDescent="0.25">
      <c r="A48" s="59" t="s">
        <v>1476</v>
      </c>
      <c r="B48" s="189" t="s">
        <v>1443</v>
      </c>
      <c r="C48" s="61" t="s">
        <v>1398</v>
      </c>
      <c r="D48" s="190" t="s">
        <v>1216</v>
      </c>
      <c r="E48" s="59" t="str">
        <f t="shared" si="0"/>
        <v>TEU-34</v>
      </c>
      <c r="F48" s="189" t="s">
        <v>1440</v>
      </c>
      <c r="G48" s="191" t="s">
        <v>1441</v>
      </c>
      <c r="H48" s="192" t="s">
        <v>1442</v>
      </c>
      <c r="I48" s="193">
        <f t="shared" si="1"/>
        <v>4220</v>
      </c>
      <c r="J48" s="79">
        <f t="shared" si="2"/>
        <v>4220</v>
      </c>
      <c r="K48" s="192" t="s">
        <v>1442</v>
      </c>
      <c r="L48" s="193">
        <f t="shared" si="3"/>
        <v>422</v>
      </c>
      <c r="M48" s="79">
        <f t="shared" si="4"/>
        <v>422</v>
      </c>
    </row>
    <row r="49" spans="1:13" x14ac:dyDescent="0.25">
      <c r="A49" s="59" t="s">
        <v>1477</v>
      </c>
      <c r="B49" s="189" t="s">
        <v>1443</v>
      </c>
      <c r="C49" s="61" t="s">
        <v>1398</v>
      </c>
      <c r="D49" s="190" t="s">
        <v>1216</v>
      </c>
      <c r="E49" s="59" t="str">
        <f t="shared" si="0"/>
        <v>TEU-35</v>
      </c>
      <c r="F49" s="189" t="s">
        <v>1440</v>
      </c>
      <c r="G49" s="191" t="s">
        <v>1441</v>
      </c>
      <c r="H49" s="192" t="s">
        <v>1442</v>
      </c>
      <c r="I49" s="193">
        <f t="shared" si="1"/>
        <v>4220</v>
      </c>
      <c r="J49" s="79">
        <f t="shared" si="2"/>
        <v>4220</v>
      </c>
      <c r="K49" s="192" t="s">
        <v>1442</v>
      </c>
      <c r="L49" s="193">
        <f t="shared" si="3"/>
        <v>422</v>
      </c>
      <c r="M49" s="79">
        <f t="shared" si="4"/>
        <v>422</v>
      </c>
    </row>
    <row r="50" spans="1:13" x14ac:dyDescent="0.25">
      <c r="A50" s="59" t="s">
        <v>1478</v>
      </c>
      <c r="B50" s="189" t="s">
        <v>1443</v>
      </c>
      <c r="C50" s="61" t="s">
        <v>1398</v>
      </c>
      <c r="D50" s="190" t="s">
        <v>1216</v>
      </c>
      <c r="E50" s="59" t="str">
        <f t="shared" si="0"/>
        <v>TEU-36</v>
      </c>
      <c r="F50" s="189" t="s">
        <v>1440</v>
      </c>
      <c r="G50" s="191" t="s">
        <v>1441</v>
      </c>
      <c r="H50" s="192" t="s">
        <v>1442</v>
      </c>
      <c r="I50" s="193">
        <f t="shared" si="1"/>
        <v>4220</v>
      </c>
      <c r="J50" s="79">
        <f t="shared" si="2"/>
        <v>4220</v>
      </c>
      <c r="K50" s="192" t="s">
        <v>1442</v>
      </c>
      <c r="L50" s="193">
        <f t="shared" si="3"/>
        <v>422</v>
      </c>
      <c r="M50" s="79">
        <f t="shared" si="4"/>
        <v>422</v>
      </c>
    </row>
    <row r="51" spans="1:13" x14ac:dyDescent="0.25">
      <c r="A51" s="59" t="s">
        <v>1479</v>
      </c>
      <c r="B51" s="189" t="s">
        <v>1443</v>
      </c>
      <c r="C51" s="61" t="s">
        <v>1398</v>
      </c>
      <c r="D51" s="190" t="s">
        <v>1216</v>
      </c>
      <c r="E51" s="59" t="str">
        <f t="shared" si="0"/>
        <v>TEU-37</v>
      </c>
      <c r="F51" s="189" t="s">
        <v>1440</v>
      </c>
      <c r="G51" s="191" t="s">
        <v>1441</v>
      </c>
      <c r="H51" s="192" t="s">
        <v>1442</v>
      </c>
      <c r="I51" s="193">
        <f t="shared" si="1"/>
        <v>4220</v>
      </c>
      <c r="J51" s="79">
        <f t="shared" si="2"/>
        <v>4220</v>
      </c>
      <c r="K51" s="192" t="s">
        <v>1442</v>
      </c>
      <c r="L51" s="193">
        <f t="shared" si="3"/>
        <v>422</v>
      </c>
      <c r="M51" s="79">
        <f t="shared" si="4"/>
        <v>422</v>
      </c>
    </row>
    <row r="52" spans="1:13" x14ac:dyDescent="0.25">
      <c r="A52" s="59" t="s">
        <v>1480</v>
      </c>
      <c r="B52" s="189" t="s">
        <v>1443</v>
      </c>
      <c r="C52" s="61" t="s">
        <v>1398</v>
      </c>
      <c r="D52" s="190" t="s">
        <v>1216</v>
      </c>
      <c r="E52" s="59" t="str">
        <f t="shared" ref="E52:E61" si="5">A52</f>
        <v>TEU-38</v>
      </c>
      <c r="F52" s="189" t="s">
        <v>1440</v>
      </c>
      <c r="G52" s="191" t="s">
        <v>1441</v>
      </c>
      <c r="H52" s="192" t="s">
        <v>1442</v>
      </c>
      <c r="I52" s="193">
        <f t="shared" si="1"/>
        <v>4220</v>
      </c>
      <c r="J52" s="79">
        <f t="shared" si="2"/>
        <v>4220</v>
      </c>
      <c r="K52" s="192" t="s">
        <v>1442</v>
      </c>
      <c r="L52" s="193">
        <f t="shared" si="3"/>
        <v>422</v>
      </c>
      <c r="M52" s="79">
        <f t="shared" si="4"/>
        <v>422</v>
      </c>
    </row>
    <row r="53" spans="1:13" x14ac:dyDescent="0.25">
      <c r="A53" s="59" t="s">
        <v>1481</v>
      </c>
      <c r="B53" s="189" t="s">
        <v>1443</v>
      </c>
      <c r="C53" s="61" t="s">
        <v>1398</v>
      </c>
      <c r="D53" s="190" t="s">
        <v>1216</v>
      </c>
      <c r="E53" s="59" t="str">
        <f t="shared" si="5"/>
        <v>TEU-39</v>
      </c>
      <c r="F53" s="189" t="s">
        <v>1440</v>
      </c>
      <c r="G53" s="191" t="s">
        <v>1441</v>
      </c>
      <c r="H53" s="192" t="s">
        <v>1442</v>
      </c>
      <c r="I53" s="193">
        <f t="shared" si="1"/>
        <v>4220</v>
      </c>
      <c r="J53" s="79">
        <f t="shared" si="2"/>
        <v>4220</v>
      </c>
      <c r="K53" s="192" t="s">
        <v>1442</v>
      </c>
      <c r="L53" s="193">
        <f t="shared" si="3"/>
        <v>422</v>
      </c>
      <c r="M53" s="79">
        <f t="shared" si="4"/>
        <v>422</v>
      </c>
    </row>
    <row r="54" spans="1:13" x14ac:dyDescent="0.25">
      <c r="A54" s="59" t="s">
        <v>1482</v>
      </c>
      <c r="B54" s="189" t="s">
        <v>1443</v>
      </c>
      <c r="C54" s="61" t="s">
        <v>1398</v>
      </c>
      <c r="D54" s="190" t="s">
        <v>1216</v>
      </c>
      <c r="E54" s="59" t="str">
        <f t="shared" si="5"/>
        <v>TEU-40</v>
      </c>
      <c r="F54" s="189" t="s">
        <v>1440</v>
      </c>
      <c r="G54" s="191" t="s">
        <v>1441</v>
      </c>
      <c r="H54" s="192" t="s">
        <v>1442</v>
      </c>
      <c r="I54" s="193">
        <f t="shared" si="1"/>
        <v>4220</v>
      </c>
      <c r="J54" s="79">
        <f t="shared" si="2"/>
        <v>4220</v>
      </c>
      <c r="K54" s="192" t="s">
        <v>1442</v>
      </c>
      <c r="L54" s="193">
        <f t="shared" si="3"/>
        <v>422</v>
      </c>
      <c r="M54" s="79">
        <f t="shared" si="4"/>
        <v>422</v>
      </c>
    </row>
    <row r="55" spans="1:13" x14ac:dyDescent="0.25">
      <c r="A55" s="59" t="s">
        <v>1483</v>
      </c>
      <c r="B55" s="189" t="s">
        <v>1443</v>
      </c>
      <c r="C55" s="61" t="s">
        <v>1398</v>
      </c>
      <c r="D55" s="190" t="s">
        <v>1216</v>
      </c>
      <c r="E55" s="59" t="str">
        <f t="shared" si="5"/>
        <v>TEU-41</v>
      </c>
      <c r="F55" s="189" t="s">
        <v>1440</v>
      </c>
      <c r="G55" s="191" t="s">
        <v>1441</v>
      </c>
      <c r="H55" s="192" t="s">
        <v>1442</v>
      </c>
      <c r="I55" s="193">
        <f t="shared" si="1"/>
        <v>4220</v>
      </c>
      <c r="J55" s="79">
        <f t="shared" si="2"/>
        <v>4220</v>
      </c>
      <c r="K55" s="192" t="s">
        <v>1442</v>
      </c>
      <c r="L55" s="193">
        <f t="shared" si="3"/>
        <v>422</v>
      </c>
      <c r="M55" s="79">
        <f t="shared" si="4"/>
        <v>422</v>
      </c>
    </row>
    <row r="56" spans="1:13" x14ac:dyDescent="0.25">
      <c r="A56" s="59" t="s">
        <v>1484</v>
      </c>
      <c r="B56" s="189" t="s">
        <v>1443</v>
      </c>
      <c r="C56" s="61" t="s">
        <v>1398</v>
      </c>
      <c r="D56" s="190" t="s">
        <v>1216</v>
      </c>
      <c r="E56" s="59" t="str">
        <f t="shared" si="5"/>
        <v>TEU-42</v>
      </c>
      <c r="F56" s="189" t="s">
        <v>1440</v>
      </c>
      <c r="G56" s="191" t="s">
        <v>1441</v>
      </c>
      <c r="H56" s="192" t="s">
        <v>1442</v>
      </c>
      <c r="I56" s="193">
        <f t="shared" si="1"/>
        <v>4220</v>
      </c>
      <c r="J56" s="79">
        <f t="shared" si="2"/>
        <v>4220</v>
      </c>
      <c r="K56" s="192" t="s">
        <v>1442</v>
      </c>
      <c r="L56" s="193">
        <f t="shared" si="3"/>
        <v>422</v>
      </c>
      <c r="M56" s="79">
        <f t="shared" si="4"/>
        <v>422</v>
      </c>
    </row>
    <row r="57" spans="1:13" x14ac:dyDescent="0.25">
      <c r="A57" s="59" t="s">
        <v>1485</v>
      </c>
      <c r="B57" s="189" t="s">
        <v>1443</v>
      </c>
      <c r="C57" s="61" t="s">
        <v>1398</v>
      </c>
      <c r="D57" s="190" t="s">
        <v>1216</v>
      </c>
      <c r="E57" s="59" t="str">
        <f t="shared" si="5"/>
        <v>TEU-43</v>
      </c>
      <c r="F57" s="189" t="s">
        <v>1440</v>
      </c>
      <c r="G57" s="191" t="s">
        <v>1441</v>
      </c>
      <c r="H57" s="192" t="s">
        <v>1442</v>
      </c>
      <c r="I57" s="193">
        <f t="shared" si="1"/>
        <v>4220</v>
      </c>
      <c r="J57" s="79">
        <f t="shared" si="2"/>
        <v>4220</v>
      </c>
      <c r="K57" s="192" t="s">
        <v>1442</v>
      </c>
      <c r="L57" s="193">
        <f t="shared" si="3"/>
        <v>422</v>
      </c>
      <c r="M57" s="79">
        <f t="shared" si="4"/>
        <v>422</v>
      </c>
    </row>
    <row r="58" spans="1:13" x14ac:dyDescent="0.25">
      <c r="A58" s="59" t="s">
        <v>1486</v>
      </c>
      <c r="B58" s="189" t="s">
        <v>1443</v>
      </c>
      <c r="C58" s="61" t="s">
        <v>1398</v>
      </c>
      <c r="D58" s="190" t="s">
        <v>1216</v>
      </c>
      <c r="E58" s="59" t="str">
        <f t="shared" si="5"/>
        <v>TEU-44</v>
      </c>
      <c r="F58" s="189" t="s">
        <v>1440</v>
      </c>
      <c r="G58" s="191" t="s">
        <v>1441</v>
      </c>
      <c r="H58" s="192" t="s">
        <v>1442</v>
      </c>
      <c r="I58" s="193">
        <f t="shared" si="1"/>
        <v>4220</v>
      </c>
      <c r="J58" s="79">
        <f t="shared" si="2"/>
        <v>4220</v>
      </c>
      <c r="K58" s="192" t="s">
        <v>1442</v>
      </c>
      <c r="L58" s="193">
        <f t="shared" si="3"/>
        <v>422</v>
      </c>
      <c r="M58" s="79">
        <f t="shared" si="4"/>
        <v>422</v>
      </c>
    </row>
    <row r="59" spans="1:13" x14ac:dyDescent="0.25">
      <c r="A59" s="59" t="s">
        <v>1487</v>
      </c>
      <c r="B59" s="189" t="s">
        <v>1443</v>
      </c>
      <c r="C59" s="61" t="s">
        <v>1398</v>
      </c>
      <c r="D59" s="190" t="s">
        <v>1216</v>
      </c>
      <c r="E59" s="59" t="str">
        <f t="shared" si="5"/>
        <v>TEU-45</v>
      </c>
      <c r="F59" s="189" t="s">
        <v>1440</v>
      </c>
      <c r="G59" s="191" t="s">
        <v>1441</v>
      </c>
      <c r="H59" s="192" t="s">
        <v>1442</v>
      </c>
      <c r="I59" s="193">
        <f t="shared" si="1"/>
        <v>4220</v>
      </c>
      <c r="J59" s="79">
        <f t="shared" si="2"/>
        <v>4220</v>
      </c>
      <c r="K59" s="192" t="s">
        <v>1442</v>
      </c>
      <c r="L59" s="193">
        <f t="shared" si="3"/>
        <v>422</v>
      </c>
      <c r="M59" s="79">
        <f t="shared" si="4"/>
        <v>422</v>
      </c>
    </row>
    <row r="60" spans="1:13" x14ac:dyDescent="0.25">
      <c r="A60" s="59" t="s">
        <v>1488</v>
      </c>
      <c r="B60" s="189" t="s">
        <v>1443</v>
      </c>
      <c r="C60" s="61" t="s">
        <v>1398</v>
      </c>
      <c r="D60" s="190" t="s">
        <v>1216</v>
      </c>
      <c r="E60" s="59" t="str">
        <f t="shared" si="5"/>
        <v>TEU-46</v>
      </c>
      <c r="F60" s="189" t="s">
        <v>1440</v>
      </c>
      <c r="G60" s="191" t="s">
        <v>1441</v>
      </c>
      <c r="H60" s="192" t="s">
        <v>1442</v>
      </c>
      <c r="I60" s="193">
        <f t="shared" si="1"/>
        <v>4220</v>
      </c>
      <c r="J60" s="79">
        <f t="shared" si="2"/>
        <v>4220</v>
      </c>
      <c r="K60" s="192" t="s">
        <v>1442</v>
      </c>
      <c r="L60" s="193">
        <f t="shared" si="3"/>
        <v>422</v>
      </c>
      <c r="M60" s="79">
        <f t="shared" si="4"/>
        <v>422</v>
      </c>
    </row>
    <row r="61" spans="1:13" x14ac:dyDescent="0.25">
      <c r="A61" s="59" t="s">
        <v>1489</v>
      </c>
      <c r="B61" s="189" t="s">
        <v>1443</v>
      </c>
      <c r="C61" s="61" t="s">
        <v>1398</v>
      </c>
      <c r="D61" s="190" t="s">
        <v>1216</v>
      </c>
      <c r="E61" s="59" t="str">
        <f t="shared" si="5"/>
        <v>TEU-47</v>
      </c>
      <c r="F61" s="189" t="s">
        <v>1440</v>
      </c>
      <c r="G61" s="191" t="s">
        <v>1441</v>
      </c>
      <c r="H61" s="192" t="s">
        <v>1442</v>
      </c>
      <c r="I61" s="193">
        <f t="shared" si="1"/>
        <v>4220</v>
      </c>
      <c r="J61" s="79">
        <f t="shared" si="2"/>
        <v>4220</v>
      </c>
      <c r="K61" s="192" t="s">
        <v>1442</v>
      </c>
      <c r="L61" s="193">
        <f t="shared" si="3"/>
        <v>422</v>
      </c>
      <c r="M61" s="79">
        <f t="shared" si="4"/>
        <v>422</v>
      </c>
    </row>
    <row r="62" spans="1:13" x14ac:dyDescent="0.25">
      <c r="A62" s="59" t="s">
        <v>1490</v>
      </c>
      <c r="B62" s="189" t="s">
        <v>1443</v>
      </c>
      <c r="C62" s="61" t="s">
        <v>1398</v>
      </c>
      <c r="D62" s="190" t="s">
        <v>1216</v>
      </c>
      <c r="E62" s="59" t="str">
        <f t="shared" ref="E62:E63" si="6">A62</f>
        <v>TEU-48</v>
      </c>
      <c r="F62" s="189" t="s">
        <v>1440</v>
      </c>
      <c r="G62" s="191" t="s">
        <v>1441</v>
      </c>
      <c r="H62" s="192" t="s">
        <v>1442</v>
      </c>
      <c r="I62" s="193">
        <f t="shared" si="1"/>
        <v>4220</v>
      </c>
      <c r="J62" s="79">
        <f t="shared" si="2"/>
        <v>4220</v>
      </c>
      <c r="K62" s="192" t="s">
        <v>1442</v>
      </c>
      <c r="L62" s="193">
        <f t="shared" si="3"/>
        <v>422</v>
      </c>
      <c r="M62" s="79">
        <f t="shared" si="4"/>
        <v>422</v>
      </c>
    </row>
    <row r="63" spans="1:13" x14ac:dyDescent="0.25">
      <c r="A63" s="59" t="s">
        <v>1491</v>
      </c>
      <c r="B63" s="189" t="s">
        <v>1443</v>
      </c>
      <c r="C63" s="61" t="s">
        <v>1398</v>
      </c>
      <c r="D63" s="190" t="s">
        <v>1216</v>
      </c>
      <c r="E63" s="59" t="str">
        <f t="shared" si="6"/>
        <v>TEU-49</v>
      </c>
      <c r="F63" s="189" t="s">
        <v>1440</v>
      </c>
      <c r="G63" s="191" t="s">
        <v>1441</v>
      </c>
      <c r="H63" s="192" t="s">
        <v>1442</v>
      </c>
      <c r="I63" s="193">
        <f t="shared" si="1"/>
        <v>4220</v>
      </c>
      <c r="J63" s="79">
        <f t="shared" si="2"/>
        <v>4220</v>
      </c>
      <c r="K63" s="192" t="s">
        <v>1442</v>
      </c>
      <c r="L63" s="193">
        <f t="shared" si="3"/>
        <v>422</v>
      </c>
      <c r="M63" s="79">
        <f t="shared" si="4"/>
        <v>422</v>
      </c>
    </row>
    <row r="64" spans="1:13" x14ac:dyDescent="0.25">
      <c r="A64" s="59"/>
      <c r="B64" s="189"/>
      <c r="C64" s="61"/>
      <c r="D64" s="190"/>
      <c r="E64" s="79"/>
      <c r="F64" s="190"/>
      <c r="G64" s="191"/>
      <c r="H64" s="192"/>
      <c r="I64" s="193"/>
      <c r="J64" s="79"/>
      <c r="K64" s="192"/>
      <c r="L64" s="193"/>
      <c r="M64" s="79"/>
    </row>
    <row r="65" spans="1:13" x14ac:dyDescent="0.25">
      <c r="A65" s="59"/>
      <c r="B65" s="189"/>
      <c r="C65" s="61"/>
      <c r="D65" s="190"/>
      <c r="E65" s="79"/>
      <c r="F65" s="190"/>
      <c r="G65" s="191"/>
      <c r="H65" s="192"/>
      <c r="I65" s="193"/>
      <c r="J65" s="79"/>
      <c r="K65" s="192"/>
      <c r="L65" s="193"/>
      <c r="M65" s="79"/>
    </row>
    <row r="66" spans="1:13" x14ac:dyDescent="0.25">
      <c r="A66" s="59"/>
      <c r="B66" s="189"/>
      <c r="C66" s="61"/>
      <c r="D66" s="190"/>
      <c r="E66" s="79"/>
      <c r="F66" s="190"/>
      <c r="G66" s="191"/>
      <c r="H66" s="192"/>
      <c r="I66" s="193"/>
      <c r="J66" s="79"/>
      <c r="K66" s="192"/>
      <c r="L66" s="193"/>
      <c r="M66" s="79"/>
    </row>
    <row r="67" spans="1:13" x14ac:dyDescent="0.25">
      <c r="A67" s="59"/>
      <c r="B67" s="189"/>
      <c r="C67" s="61"/>
      <c r="D67" s="190"/>
      <c r="E67" s="79"/>
      <c r="F67" s="190"/>
      <c r="G67" s="191"/>
      <c r="H67" s="192"/>
      <c r="I67" s="193"/>
      <c r="J67" s="79"/>
      <c r="K67" s="192"/>
      <c r="L67" s="193"/>
      <c r="M67" s="79"/>
    </row>
    <row r="68" spans="1:13" x14ac:dyDescent="0.25">
      <c r="A68" s="59"/>
      <c r="B68" s="189"/>
      <c r="C68" s="61"/>
      <c r="D68" s="190"/>
      <c r="E68" s="79"/>
      <c r="F68" s="190"/>
      <c r="G68" s="191"/>
      <c r="H68" s="192"/>
      <c r="I68" s="193"/>
      <c r="J68" s="79"/>
      <c r="K68" s="192"/>
      <c r="L68" s="193"/>
      <c r="M68" s="79"/>
    </row>
    <row r="69" spans="1:13" x14ac:dyDescent="0.25">
      <c r="A69" s="59"/>
      <c r="B69" s="189"/>
      <c r="C69" s="61"/>
      <c r="D69" s="190"/>
      <c r="E69" s="79"/>
      <c r="F69" s="190"/>
      <c r="G69" s="191"/>
      <c r="H69" s="192"/>
      <c r="I69" s="193"/>
      <c r="J69" s="79"/>
      <c r="K69" s="192"/>
      <c r="L69" s="193"/>
      <c r="M69" s="79"/>
    </row>
    <row r="70" spans="1:13" x14ac:dyDescent="0.25">
      <c r="A70" s="59"/>
      <c r="B70" s="189"/>
      <c r="C70" s="61"/>
      <c r="D70" s="190"/>
      <c r="E70" s="79"/>
      <c r="F70" s="190"/>
      <c r="G70" s="191"/>
      <c r="H70" s="192"/>
      <c r="I70" s="193"/>
      <c r="J70" s="79"/>
      <c r="K70" s="192"/>
      <c r="L70" s="193"/>
      <c r="M70" s="79"/>
    </row>
    <row r="71" spans="1:13" x14ac:dyDescent="0.25">
      <c r="A71" s="59"/>
      <c r="B71" s="189"/>
      <c r="C71" s="61"/>
      <c r="D71" s="190"/>
      <c r="E71" s="79"/>
      <c r="F71" s="190"/>
      <c r="G71" s="191"/>
      <c r="H71" s="192"/>
      <c r="I71" s="193"/>
      <c r="J71" s="79"/>
      <c r="K71" s="192"/>
      <c r="L71" s="193"/>
      <c r="M71" s="79"/>
    </row>
    <row r="72" spans="1:13" x14ac:dyDescent="0.25">
      <c r="A72" s="59"/>
      <c r="B72" s="189"/>
      <c r="C72" s="61"/>
      <c r="D72" s="190"/>
      <c r="E72" s="79"/>
      <c r="F72" s="190"/>
      <c r="G72" s="191"/>
      <c r="H72" s="192"/>
      <c r="I72" s="193"/>
      <c r="J72" s="79"/>
      <c r="K72" s="192"/>
      <c r="L72" s="193"/>
      <c r="M72" s="79"/>
    </row>
    <row r="73" spans="1:13" x14ac:dyDescent="0.25">
      <c r="A73" s="59"/>
      <c r="B73" s="189"/>
      <c r="C73" s="61"/>
      <c r="D73" s="190"/>
      <c r="E73" s="79"/>
      <c r="F73" s="190"/>
      <c r="G73" s="191"/>
      <c r="H73" s="192"/>
      <c r="I73" s="193"/>
      <c r="J73" s="79"/>
      <c r="K73" s="192"/>
      <c r="L73" s="193"/>
      <c r="M73" s="79"/>
    </row>
    <row r="74" spans="1:13" x14ac:dyDescent="0.25">
      <c r="A74" s="59"/>
      <c r="B74" s="189"/>
      <c r="C74" s="61"/>
      <c r="D74" s="190"/>
      <c r="E74" s="79"/>
      <c r="F74" s="190"/>
      <c r="G74" s="191"/>
      <c r="H74" s="192"/>
      <c r="I74" s="193"/>
      <c r="J74" s="79"/>
      <c r="K74" s="192"/>
      <c r="L74" s="193"/>
      <c r="M74" s="79"/>
    </row>
    <row r="75" spans="1:13" x14ac:dyDescent="0.25">
      <c r="A75" s="59"/>
      <c r="B75" s="189"/>
      <c r="C75" s="61"/>
      <c r="D75" s="190"/>
      <c r="E75" s="79"/>
      <c r="F75" s="190"/>
      <c r="G75" s="191"/>
      <c r="H75" s="192"/>
      <c r="I75" s="193"/>
      <c r="J75" s="79"/>
      <c r="K75" s="192"/>
      <c r="L75" s="193"/>
      <c r="M75" s="79"/>
    </row>
    <row r="76" spans="1:13" x14ac:dyDescent="0.25">
      <c r="A76" s="59"/>
      <c r="B76" s="189"/>
      <c r="C76" s="61"/>
      <c r="D76" s="190"/>
      <c r="E76" s="79"/>
      <c r="F76" s="190"/>
      <c r="G76" s="191"/>
      <c r="H76" s="192"/>
      <c r="I76" s="193"/>
      <c r="J76" s="79"/>
      <c r="K76" s="192"/>
      <c r="L76" s="193"/>
      <c r="M76" s="79"/>
    </row>
    <row r="77" spans="1:13" x14ac:dyDescent="0.25">
      <c r="A77" s="59"/>
      <c r="B77" s="189"/>
      <c r="C77" s="61"/>
      <c r="D77" s="190"/>
      <c r="E77" s="79"/>
      <c r="F77" s="190"/>
      <c r="G77" s="191"/>
      <c r="H77" s="192"/>
      <c r="I77" s="193"/>
      <c r="J77" s="79"/>
      <c r="K77" s="192"/>
      <c r="L77" s="193"/>
      <c r="M77" s="79"/>
    </row>
    <row r="78" spans="1:13" x14ac:dyDescent="0.25">
      <c r="A78" s="59"/>
      <c r="B78" s="189"/>
      <c r="C78" s="61"/>
      <c r="D78" s="190"/>
      <c r="E78" s="79"/>
      <c r="F78" s="190"/>
      <c r="G78" s="191"/>
      <c r="H78" s="192"/>
      <c r="I78" s="193"/>
      <c r="J78" s="79"/>
      <c r="K78" s="192"/>
      <c r="L78" s="193"/>
      <c r="M78" s="79"/>
    </row>
    <row r="79" spans="1:13" x14ac:dyDescent="0.25">
      <c r="A79" s="59"/>
      <c r="B79" s="189"/>
      <c r="C79" s="61"/>
      <c r="D79" s="190"/>
      <c r="E79" s="79"/>
      <c r="F79" s="190"/>
      <c r="G79" s="191"/>
      <c r="H79" s="192"/>
      <c r="I79" s="193"/>
      <c r="J79" s="79"/>
      <c r="K79" s="192"/>
      <c r="L79" s="193"/>
      <c r="M79" s="79"/>
    </row>
    <row r="80" spans="1:13" x14ac:dyDescent="0.25">
      <c r="A80" s="59"/>
      <c r="B80" s="189"/>
      <c r="C80" s="61"/>
      <c r="D80" s="190"/>
      <c r="E80" s="79"/>
      <c r="F80" s="190"/>
      <c r="G80" s="191"/>
      <c r="H80" s="192"/>
      <c r="I80" s="193"/>
      <c r="J80" s="79"/>
      <c r="K80" s="192"/>
      <c r="L80" s="193"/>
      <c r="M80" s="79"/>
    </row>
    <row r="81" spans="1:13" x14ac:dyDescent="0.25">
      <c r="A81" s="59"/>
      <c r="B81" s="189"/>
      <c r="C81" s="61"/>
      <c r="D81" s="190"/>
      <c r="E81" s="79"/>
      <c r="F81" s="190"/>
      <c r="G81" s="191"/>
      <c r="H81" s="192"/>
      <c r="I81" s="193"/>
      <c r="J81" s="79"/>
      <c r="K81" s="192"/>
      <c r="L81" s="193"/>
      <c r="M81" s="79"/>
    </row>
    <row r="82" spans="1:13" x14ac:dyDescent="0.25">
      <c r="A82" s="59"/>
      <c r="B82" s="189"/>
      <c r="C82" s="61"/>
      <c r="D82" s="190"/>
      <c r="E82" s="79"/>
      <c r="F82" s="190"/>
      <c r="G82" s="191"/>
      <c r="H82" s="192"/>
      <c r="I82" s="193"/>
      <c r="J82" s="79"/>
      <c r="K82" s="192"/>
      <c r="L82" s="193"/>
      <c r="M82" s="79"/>
    </row>
    <row r="83" spans="1:13" x14ac:dyDescent="0.25">
      <c r="A83" s="59"/>
      <c r="B83" s="189"/>
      <c r="C83" s="61"/>
      <c r="D83" s="190"/>
      <c r="E83" s="79"/>
      <c r="F83" s="190"/>
      <c r="G83" s="191"/>
      <c r="H83" s="192"/>
      <c r="I83" s="193"/>
      <c r="J83" s="79"/>
      <c r="K83" s="192"/>
      <c r="L83" s="193"/>
      <c r="M83" s="79"/>
    </row>
    <row r="84" spans="1:13" x14ac:dyDescent="0.25">
      <c r="A84" s="59"/>
      <c r="B84" s="189"/>
      <c r="C84" s="61"/>
      <c r="D84" s="190"/>
      <c r="E84" s="79"/>
      <c r="F84" s="190"/>
      <c r="G84" s="191"/>
      <c r="H84" s="192"/>
      <c r="I84" s="193"/>
      <c r="J84" s="79"/>
      <c r="K84" s="192"/>
      <c r="L84" s="193"/>
      <c r="M84" s="79"/>
    </row>
    <row r="85" spans="1:13" x14ac:dyDescent="0.25">
      <c r="A85" s="59"/>
      <c r="B85" s="189"/>
      <c r="C85" s="61"/>
      <c r="D85" s="190"/>
      <c r="E85" s="79"/>
      <c r="F85" s="190"/>
      <c r="G85" s="191"/>
      <c r="H85" s="192"/>
      <c r="I85" s="193"/>
      <c r="J85" s="79"/>
      <c r="K85" s="192"/>
      <c r="L85" s="193"/>
      <c r="M85" s="79"/>
    </row>
    <row r="86" spans="1:13" x14ac:dyDescent="0.25">
      <c r="A86" s="59"/>
      <c r="B86" s="189"/>
      <c r="C86" s="61"/>
      <c r="D86" s="190"/>
      <c r="E86" s="79"/>
      <c r="F86" s="190"/>
      <c r="G86" s="191"/>
      <c r="H86" s="192"/>
      <c r="I86" s="193"/>
      <c r="J86" s="79"/>
      <c r="K86" s="192"/>
      <c r="L86" s="193"/>
      <c r="M86" s="79"/>
    </row>
    <row r="87" spans="1:13" x14ac:dyDescent="0.25">
      <c r="A87" s="59"/>
      <c r="B87" s="189"/>
      <c r="C87" s="61"/>
      <c r="D87" s="190"/>
      <c r="E87" s="79"/>
      <c r="F87" s="190"/>
      <c r="G87" s="191"/>
      <c r="H87" s="192"/>
      <c r="I87" s="193"/>
      <c r="J87" s="79"/>
      <c r="K87" s="192"/>
      <c r="L87" s="193"/>
      <c r="M87" s="79"/>
    </row>
    <row r="88" spans="1:13" x14ac:dyDescent="0.25">
      <c r="A88" s="59"/>
      <c r="B88" s="189"/>
      <c r="C88" s="61"/>
      <c r="D88" s="190"/>
      <c r="E88" s="79"/>
      <c r="F88" s="190"/>
      <c r="G88" s="191"/>
      <c r="H88" s="192"/>
      <c r="I88" s="193"/>
      <c r="J88" s="79"/>
      <c r="K88" s="192"/>
      <c r="L88" s="193"/>
      <c r="M88" s="79"/>
    </row>
    <row r="89" spans="1:13" x14ac:dyDescent="0.25">
      <c r="A89" s="59"/>
      <c r="B89" s="189"/>
      <c r="C89" s="61"/>
      <c r="D89" s="190"/>
      <c r="E89" s="79"/>
      <c r="F89" s="190"/>
      <c r="G89" s="191"/>
      <c r="H89" s="192"/>
      <c r="I89" s="193"/>
      <c r="J89" s="79"/>
      <c r="K89" s="192"/>
      <c r="L89" s="193"/>
      <c r="M89" s="79"/>
    </row>
    <row r="90" spans="1:13" x14ac:dyDescent="0.25">
      <c r="A90" s="59"/>
      <c r="B90" s="189"/>
      <c r="C90" s="61"/>
      <c r="D90" s="190"/>
      <c r="E90" s="79"/>
      <c r="F90" s="190"/>
      <c r="G90" s="191"/>
      <c r="H90" s="192"/>
      <c r="I90" s="193"/>
      <c r="J90" s="79"/>
      <c r="K90" s="192"/>
      <c r="L90" s="193"/>
      <c r="M90" s="79"/>
    </row>
    <row r="91" spans="1:13" x14ac:dyDescent="0.25">
      <c r="A91" s="59"/>
      <c r="B91" s="189"/>
      <c r="C91" s="61"/>
      <c r="D91" s="190"/>
      <c r="E91" s="79"/>
      <c r="F91" s="190"/>
      <c r="G91" s="191"/>
      <c r="H91" s="192"/>
      <c r="I91" s="193"/>
      <c r="J91" s="79"/>
      <c r="K91" s="192"/>
      <c r="L91" s="193"/>
      <c r="M91" s="79"/>
    </row>
    <row r="92" spans="1:13" x14ac:dyDescent="0.25">
      <c r="A92" s="59"/>
      <c r="B92" s="189"/>
      <c r="C92" s="61"/>
      <c r="D92" s="190"/>
      <c r="E92" s="79"/>
      <c r="F92" s="190"/>
      <c r="G92" s="191"/>
      <c r="H92" s="192"/>
      <c r="I92" s="193"/>
      <c r="J92" s="79"/>
      <c r="K92" s="192"/>
      <c r="L92" s="193"/>
      <c r="M92" s="79"/>
    </row>
    <row r="93" spans="1:13" x14ac:dyDescent="0.25">
      <c r="A93" s="59"/>
      <c r="B93" s="189"/>
      <c r="C93" s="61"/>
      <c r="D93" s="190"/>
      <c r="E93" s="79"/>
      <c r="F93" s="190"/>
      <c r="G93" s="191"/>
      <c r="H93" s="192"/>
      <c r="I93" s="193"/>
      <c r="J93" s="79"/>
      <c r="K93" s="192"/>
      <c r="L93" s="193"/>
      <c r="M93" s="79"/>
    </row>
    <row r="94" spans="1:13" x14ac:dyDescent="0.25">
      <c r="A94" s="59"/>
      <c r="B94" s="189"/>
      <c r="C94" s="61"/>
      <c r="D94" s="190"/>
      <c r="E94" s="79"/>
      <c r="F94" s="190"/>
      <c r="G94" s="191"/>
      <c r="H94" s="192"/>
      <c r="I94" s="193"/>
      <c r="J94" s="79"/>
      <c r="K94" s="192"/>
      <c r="L94" s="193"/>
      <c r="M94" s="79"/>
    </row>
    <row r="95" spans="1:13" x14ac:dyDescent="0.25">
      <c r="A95" s="59"/>
      <c r="B95" s="189"/>
      <c r="C95" s="61"/>
      <c r="D95" s="190"/>
      <c r="E95" s="79"/>
      <c r="F95" s="190"/>
      <c r="G95" s="191"/>
      <c r="H95" s="192"/>
      <c r="I95" s="193"/>
      <c r="J95" s="79"/>
      <c r="K95" s="192"/>
      <c r="L95" s="193"/>
      <c r="M95" s="79"/>
    </row>
    <row r="96" spans="1:13" x14ac:dyDescent="0.25">
      <c r="A96" s="59"/>
      <c r="B96" s="189"/>
      <c r="C96" s="61"/>
      <c r="D96" s="190"/>
      <c r="E96" s="79"/>
      <c r="F96" s="190"/>
      <c r="G96" s="191"/>
      <c r="H96" s="192"/>
      <c r="I96" s="193"/>
      <c r="J96" s="79"/>
      <c r="K96" s="192"/>
      <c r="L96" s="193"/>
      <c r="M96" s="79"/>
    </row>
    <row r="97" spans="1:13" x14ac:dyDescent="0.25">
      <c r="A97" s="59"/>
      <c r="B97" s="189"/>
      <c r="C97" s="61"/>
      <c r="D97" s="190"/>
      <c r="E97" s="79"/>
      <c r="F97" s="190"/>
      <c r="G97" s="191"/>
      <c r="H97" s="192"/>
      <c r="I97" s="193"/>
      <c r="J97" s="79"/>
      <c r="K97" s="192"/>
      <c r="L97" s="193"/>
      <c r="M97" s="79"/>
    </row>
    <row r="98" spans="1:13" x14ac:dyDescent="0.25">
      <c r="A98" s="59"/>
      <c r="B98" s="189"/>
      <c r="C98" s="61"/>
      <c r="D98" s="190"/>
      <c r="E98" s="79"/>
      <c r="F98" s="190"/>
      <c r="G98" s="191"/>
      <c r="H98" s="192"/>
      <c r="I98" s="193"/>
      <c r="J98" s="79"/>
      <c r="K98" s="192"/>
      <c r="L98" s="193"/>
      <c r="M98" s="79"/>
    </row>
    <row r="99" spans="1:13" x14ac:dyDescent="0.25">
      <c r="A99" s="59"/>
      <c r="B99" s="189"/>
      <c r="C99" s="61"/>
      <c r="D99" s="190"/>
      <c r="E99" s="79"/>
      <c r="F99" s="190"/>
      <c r="G99" s="191"/>
      <c r="H99" s="192"/>
      <c r="I99" s="193"/>
      <c r="J99" s="79"/>
      <c r="K99" s="192"/>
      <c r="L99" s="193"/>
      <c r="M99" s="79"/>
    </row>
    <row r="100" spans="1:13" x14ac:dyDescent="0.25">
      <c r="A100" s="59"/>
      <c r="B100" s="189"/>
      <c r="C100" s="61"/>
      <c r="D100" s="190"/>
      <c r="E100" s="79"/>
      <c r="F100" s="190"/>
      <c r="G100" s="191"/>
      <c r="H100" s="192"/>
      <c r="I100" s="193"/>
      <c r="J100" s="79"/>
      <c r="K100" s="192"/>
      <c r="L100" s="193"/>
      <c r="M100" s="79"/>
    </row>
    <row r="101" spans="1:13" x14ac:dyDescent="0.25">
      <c r="A101" s="59"/>
      <c r="B101" s="189"/>
      <c r="C101" s="61"/>
      <c r="D101" s="190"/>
      <c r="E101" s="79"/>
      <c r="F101" s="190"/>
      <c r="G101" s="191"/>
      <c r="H101" s="192"/>
      <c r="I101" s="193"/>
      <c r="J101" s="79"/>
      <c r="K101" s="192"/>
      <c r="L101" s="193"/>
      <c r="M101" s="79"/>
    </row>
    <row r="102" spans="1:13" x14ac:dyDescent="0.25">
      <c r="A102" s="59"/>
      <c r="B102" s="189"/>
      <c r="C102" s="61"/>
      <c r="D102" s="190"/>
      <c r="E102" s="79"/>
      <c r="F102" s="190"/>
      <c r="G102" s="191"/>
      <c r="H102" s="192"/>
      <c r="I102" s="193"/>
      <c r="J102" s="79"/>
      <c r="K102" s="192"/>
      <c r="L102" s="193"/>
      <c r="M102" s="79"/>
    </row>
    <row r="103" spans="1:13" x14ac:dyDescent="0.25">
      <c r="A103" s="59"/>
      <c r="B103" s="189"/>
      <c r="C103" s="61"/>
      <c r="D103" s="190"/>
      <c r="E103" s="79"/>
      <c r="F103" s="190"/>
      <c r="G103" s="191"/>
      <c r="H103" s="192"/>
      <c r="I103" s="193"/>
      <c r="J103" s="79"/>
      <c r="K103" s="192"/>
      <c r="L103" s="193"/>
      <c r="M103" s="79"/>
    </row>
    <row r="104" spans="1:13" x14ac:dyDescent="0.25">
      <c r="A104" s="59"/>
      <c r="B104" s="189"/>
      <c r="C104" s="61"/>
      <c r="D104" s="190"/>
      <c r="E104" s="79"/>
      <c r="F104" s="190"/>
      <c r="G104" s="191"/>
      <c r="H104" s="192"/>
      <c r="I104" s="193"/>
      <c r="J104" s="79"/>
      <c r="K104" s="192"/>
      <c r="L104" s="193"/>
      <c r="M104" s="79"/>
    </row>
    <row r="105" spans="1:13" x14ac:dyDescent="0.25">
      <c r="A105" s="59"/>
      <c r="B105" s="189"/>
      <c r="C105" s="61"/>
      <c r="D105" s="190"/>
      <c r="E105" s="79"/>
      <c r="F105" s="190"/>
      <c r="G105" s="191"/>
      <c r="H105" s="192"/>
      <c r="I105" s="193"/>
      <c r="J105" s="79"/>
      <c r="K105" s="192"/>
      <c r="L105" s="193"/>
      <c r="M105" s="79"/>
    </row>
    <row r="106" spans="1:13" x14ac:dyDescent="0.25">
      <c r="A106" s="59"/>
      <c r="B106" s="189"/>
      <c r="C106" s="61"/>
      <c r="D106" s="190"/>
      <c r="E106" s="79"/>
      <c r="F106" s="190"/>
      <c r="G106" s="191"/>
      <c r="H106" s="192"/>
      <c r="I106" s="193"/>
      <c r="J106" s="79"/>
      <c r="K106" s="192"/>
      <c r="L106" s="193"/>
      <c r="M106" s="79"/>
    </row>
    <row r="107" spans="1:13" x14ac:dyDescent="0.25">
      <c r="A107" s="59"/>
      <c r="B107" s="189"/>
      <c r="C107" s="61"/>
      <c r="D107" s="190"/>
      <c r="E107" s="79"/>
      <c r="F107" s="190"/>
      <c r="G107" s="191"/>
      <c r="H107" s="192"/>
      <c r="I107" s="193"/>
      <c r="J107" s="79"/>
      <c r="K107" s="192"/>
      <c r="L107" s="193"/>
      <c r="M107" s="79"/>
    </row>
    <row r="108" spans="1:13" x14ac:dyDescent="0.25">
      <c r="A108" s="59"/>
      <c r="B108" s="189"/>
      <c r="C108" s="61"/>
      <c r="D108" s="190"/>
      <c r="E108" s="79"/>
      <c r="F108" s="190"/>
      <c r="G108" s="191"/>
      <c r="H108" s="192"/>
      <c r="I108" s="193"/>
      <c r="J108" s="79"/>
      <c r="K108" s="192"/>
      <c r="L108" s="193"/>
      <c r="M108" s="79"/>
    </row>
    <row r="109" spans="1:13" x14ac:dyDescent="0.25">
      <c r="A109" s="59"/>
      <c r="B109" s="189"/>
      <c r="C109" s="61"/>
      <c r="D109" s="190"/>
      <c r="E109" s="79"/>
      <c r="F109" s="190"/>
      <c r="G109" s="191"/>
      <c r="H109" s="192"/>
      <c r="I109" s="193"/>
      <c r="J109" s="79"/>
      <c r="K109" s="192"/>
      <c r="L109" s="193"/>
      <c r="M109" s="79"/>
    </row>
    <row r="110" spans="1:13" x14ac:dyDescent="0.25">
      <c r="A110" s="59"/>
      <c r="B110" s="189"/>
      <c r="C110" s="61"/>
      <c r="D110" s="190"/>
      <c r="E110" s="79"/>
      <c r="F110" s="190"/>
      <c r="G110" s="191"/>
      <c r="H110" s="192"/>
      <c r="I110" s="193"/>
      <c r="J110" s="79"/>
      <c r="K110" s="192"/>
      <c r="L110" s="193"/>
      <c r="M110" s="79"/>
    </row>
    <row r="111" spans="1:13" x14ac:dyDescent="0.25">
      <c r="A111" s="59"/>
      <c r="B111" s="189"/>
      <c r="C111" s="61"/>
      <c r="D111" s="190"/>
      <c r="E111" s="79"/>
      <c r="F111" s="190"/>
      <c r="G111" s="191"/>
      <c r="H111" s="192"/>
      <c r="I111" s="193"/>
      <c r="J111" s="79"/>
      <c r="K111" s="192"/>
      <c r="L111" s="193"/>
      <c r="M111" s="79"/>
    </row>
    <row r="112" spans="1:13" x14ac:dyDescent="0.25">
      <c r="A112" s="59"/>
      <c r="B112" s="189"/>
      <c r="C112" s="61"/>
      <c r="D112" s="190"/>
      <c r="E112" s="79"/>
      <c r="F112" s="190"/>
      <c r="G112" s="191"/>
      <c r="H112" s="192"/>
      <c r="I112" s="193"/>
      <c r="J112" s="79"/>
      <c r="K112" s="192"/>
      <c r="L112" s="193"/>
      <c r="M112" s="79"/>
    </row>
    <row r="113" spans="1:13" x14ac:dyDescent="0.25">
      <c r="A113" s="59"/>
      <c r="B113" s="189"/>
      <c r="C113" s="61"/>
      <c r="D113" s="190"/>
      <c r="E113" s="79"/>
      <c r="F113" s="190"/>
      <c r="G113" s="191"/>
      <c r="H113" s="192"/>
      <c r="I113" s="193"/>
      <c r="J113" s="79"/>
      <c r="K113" s="192"/>
      <c r="L113" s="193"/>
      <c r="M113" s="79"/>
    </row>
    <row r="114" spans="1:13" x14ac:dyDescent="0.25">
      <c r="A114" s="59"/>
      <c r="B114" s="189"/>
      <c r="C114" s="61"/>
      <c r="D114" s="190"/>
      <c r="E114" s="79"/>
      <c r="F114" s="190"/>
      <c r="G114" s="191"/>
      <c r="H114" s="192"/>
      <c r="I114" s="193"/>
      <c r="J114" s="79"/>
      <c r="K114" s="192"/>
      <c r="L114" s="193"/>
      <c r="M114" s="79"/>
    </row>
    <row r="115" spans="1:13" x14ac:dyDescent="0.25">
      <c r="A115" s="59"/>
      <c r="B115" s="189"/>
      <c r="C115" s="61"/>
      <c r="D115" s="190"/>
      <c r="E115" s="79"/>
      <c r="F115" s="190"/>
      <c r="G115" s="191"/>
      <c r="H115" s="192"/>
      <c r="I115" s="193"/>
      <c r="J115" s="79"/>
      <c r="K115" s="192"/>
      <c r="L115" s="193"/>
      <c r="M115" s="79"/>
    </row>
    <row r="116" spans="1:13" x14ac:dyDescent="0.25">
      <c r="A116" s="59"/>
      <c r="B116" s="189"/>
      <c r="C116" s="61"/>
      <c r="D116" s="190"/>
      <c r="E116" s="79"/>
      <c r="F116" s="190"/>
      <c r="G116" s="191"/>
      <c r="H116" s="192"/>
      <c r="I116" s="193"/>
      <c r="J116" s="79"/>
      <c r="K116" s="192"/>
      <c r="L116" s="193"/>
      <c r="M116" s="79"/>
    </row>
    <row r="117" spans="1:13" x14ac:dyDescent="0.25">
      <c r="A117" s="59"/>
      <c r="B117" s="189"/>
      <c r="C117" s="61"/>
      <c r="D117" s="190"/>
      <c r="E117" s="79"/>
      <c r="F117" s="190"/>
      <c r="G117" s="191"/>
      <c r="H117" s="192"/>
      <c r="I117" s="193"/>
      <c r="J117" s="79"/>
      <c r="K117" s="192"/>
      <c r="L117" s="193"/>
      <c r="M117" s="79"/>
    </row>
    <row r="118" spans="1:13" x14ac:dyDescent="0.25">
      <c r="A118" s="59"/>
      <c r="B118" s="189"/>
      <c r="C118" s="61"/>
      <c r="D118" s="190"/>
      <c r="E118" s="79"/>
      <c r="F118" s="190"/>
      <c r="G118" s="191"/>
      <c r="H118" s="192"/>
      <c r="I118" s="193"/>
      <c r="J118" s="79"/>
      <c r="K118" s="192"/>
      <c r="L118" s="193"/>
      <c r="M118" s="79"/>
    </row>
    <row r="119" spans="1:13" x14ac:dyDescent="0.25">
      <c r="A119" s="59"/>
      <c r="B119" s="189"/>
      <c r="C119" s="61"/>
      <c r="D119" s="190"/>
      <c r="E119" s="79"/>
      <c r="F119" s="190"/>
      <c r="G119" s="191"/>
      <c r="H119" s="192"/>
      <c r="I119" s="193"/>
      <c r="J119" s="79"/>
      <c r="K119" s="192"/>
      <c r="L119" s="193"/>
      <c r="M119" s="79"/>
    </row>
    <row r="120" spans="1:13" x14ac:dyDescent="0.25">
      <c r="A120" s="59"/>
      <c r="B120" s="189"/>
      <c r="C120" s="61"/>
      <c r="D120" s="190"/>
      <c r="E120" s="79"/>
      <c r="F120" s="190"/>
      <c r="G120" s="191"/>
      <c r="H120" s="192"/>
      <c r="I120" s="193"/>
      <c r="J120" s="79"/>
      <c r="K120" s="192"/>
      <c r="L120" s="193"/>
      <c r="M120" s="79"/>
    </row>
    <row r="121" spans="1:13" x14ac:dyDescent="0.25">
      <c r="A121" s="59"/>
      <c r="B121" s="189"/>
      <c r="C121" s="61"/>
      <c r="D121" s="190"/>
      <c r="E121" s="79"/>
      <c r="F121" s="190"/>
      <c r="G121" s="191"/>
      <c r="H121" s="192"/>
      <c r="I121" s="193"/>
      <c r="J121" s="79"/>
      <c r="K121" s="192"/>
      <c r="L121" s="193"/>
      <c r="M121" s="79"/>
    </row>
    <row r="122" spans="1:13" x14ac:dyDescent="0.25">
      <c r="A122" s="59"/>
      <c r="B122" s="189"/>
      <c r="C122" s="61"/>
      <c r="D122" s="190"/>
      <c r="E122" s="79"/>
      <c r="F122" s="190"/>
      <c r="G122" s="191"/>
      <c r="H122" s="192"/>
      <c r="I122" s="193"/>
      <c r="J122" s="79"/>
      <c r="K122" s="192"/>
      <c r="L122" s="193"/>
      <c r="M122" s="79"/>
    </row>
    <row r="123" spans="1:13" x14ac:dyDescent="0.25">
      <c r="A123" s="59"/>
      <c r="B123" s="189"/>
      <c r="C123" s="61"/>
      <c r="D123" s="190"/>
      <c r="E123" s="79"/>
      <c r="F123" s="190"/>
      <c r="G123" s="191"/>
      <c r="H123" s="192"/>
      <c r="I123" s="193"/>
      <c r="J123" s="79"/>
      <c r="K123" s="192"/>
      <c r="L123" s="193"/>
      <c r="M123" s="79"/>
    </row>
    <row r="124" spans="1:13" x14ac:dyDescent="0.25">
      <c r="A124" s="59"/>
      <c r="B124" s="189"/>
      <c r="C124" s="61"/>
      <c r="D124" s="190"/>
      <c r="E124" s="79"/>
      <c r="F124" s="190"/>
      <c r="G124" s="191"/>
      <c r="H124" s="192"/>
      <c r="I124" s="193"/>
      <c r="J124" s="79"/>
      <c r="K124" s="192"/>
      <c r="L124" s="193"/>
      <c r="M124" s="79"/>
    </row>
    <row r="125" spans="1:13" x14ac:dyDescent="0.25">
      <c r="A125" s="59"/>
      <c r="B125" s="189"/>
      <c r="C125" s="61"/>
      <c r="D125" s="190"/>
      <c r="E125" s="79"/>
      <c r="F125" s="190"/>
      <c r="G125" s="191"/>
      <c r="H125" s="192"/>
      <c r="I125" s="193"/>
      <c r="J125" s="79"/>
      <c r="K125" s="192"/>
      <c r="L125" s="193"/>
      <c r="M125" s="79"/>
    </row>
    <row r="126" spans="1:13" x14ac:dyDescent="0.25">
      <c r="A126" s="59"/>
      <c r="B126" s="189"/>
      <c r="C126" s="61"/>
      <c r="D126" s="190"/>
      <c r="E126" s="79"/>
      <c r="F126" s="190"/>
      <c r="G126" s="191"/>
      <c r="H126" s="192"/>
      <c r="I126" s="193"/>
      <c r="J126" s="79"/>
      <c r="K126" s="192"/>
      <c r="L126" s="193"/>
      <c r="M126" s="79"/>
    </row>
    <row r="127" spans="1:13" x14ac:dyDescent="0.25">
      <c r="A127" s="59"/>
      <c r="B127" s="189"/>
      <c r="C127" s="61"/>
      <c r="D127" s="190"/>
      <c r="E127" s="79"/>
      <c r="F127" s="190"/>
      <c r="G127" s="191"/>
      <c r="H127" s="192"/>
      <c r="I127" s="193"/>
      <c r="J127" s="79"/>
      <c r="K127" s="192"/>
      <c r="L127" s="193"/>
      <c r="M127" s="79"/>
    </row>
    <row r="128" spans="1:13" x14ac:dyDescent="0.25">
      <c r="A128" s="59"/>
      <c r="B128" s="189"/>
      <c r="C128" s="61"/>
      <c r="D128" s="190"/>
      <c r="E128" s="79"/>
      <c r="F128" s="190"/>
      <c r="G128" s="191"/>
      <c r="H128" s="192"/>
      <c r="I128" s="193"/>
      <c r="J128" s="79"/>
      <c r="K128" s="192"/>
      <c r="L128" s="193"/>
      <c r="M128" s="79"/>
    </row>
    <row r="129" spans="1:13" x14ac:dyDescent="0.25">
      <c r="A129" s="59"/>
      <c r="B129" s="189"/>
      <c r="C129" s="61"/>
      <c r="D129" s="190"/>
      <c r="E129" s="79"/>
      <c r="F129" s="190"/>
      <c r="G129" s="191"/>
      <c r="H129" s="192"/>
      <c r="I129" s="193"/>
      <c r="J129" s="79"/>
      <c r="K129" s="192"/>
      <c r="L129" s="193"/>
      <c r="M129" s="79"/>
    </row>
    <row r="130" spans="1:13" x14ac:dyDescent="0.25">
      <c r="A130" s="59"/>
      <c r="B130" s="189"/>
      <c r="C130" s="61"/>
      <c r="D130" s="190"/>
      <c r="E130" s="79"/>
      <c r="F130" s="190"/>
      <c r="G130" s="191"/>
      <c r="H130" s="192"/>
      <c r="I130" s="193"/>
      <c r="J130" s="79"/>
      <c r="K130" s="192"/>
      <c r="L130" s="193"/>
      <c r="M130" s="79"/>
    </row>
    <row r="131" spans="1:13" x14ac:dyDescent="0.25">
      <c r="A131" s="59"/>
      <c r="B131" s="189"/>
      <c r="C131" s="61"/>
      <c r="D131" s="190"/>
      <c r="E131" s="79"/>
      <c r="F131" s="190"/>
      <c r="G131" s="191"/>
      <c r="H131" s="192"/>
      <c r="I131" s="193"/>
      <c r="J131" s="79"/>
      <c r="K131" s="192"/>
      <c r="L131" s="193"/>
      <c r="M131" s="79"/>
    </row>
    <row r="132" spans="1:13" x14ac:dyDescent="0.25">
      <c r="A132" s="59"/>
      <c r="B132" s="189"/>
      <c r="C132" s="61"/>
      <c r="D132" s="190"/>
      <c r="E132" s="79"/>
      <c r="F132" s="190"/>
      <c r="G132" s="191"/>
      <c r="H132" s="192"/>
      <c r="I132" s="193"/>
      <c r="J132" s="79"/>
      <c r="K132" s="192"/>
      <c r="L132" s="193"/>
      <c r="M132" s="79"/>
    </row>
    <row r="133" spans="1:13" x14ac:dyDescent="0.25">
      <c r="A133" s="59"/>
      <c r="B133" s="189"/>
      <c r="C133" s="61"/>
      <c r="D133" s="190"/>
      <c r="E133" s="79"/>
      <c r="F133" s="190"/>
      <c r="G133" s="191"/>
      <c r="H133" s="192"/>
      <c r="I133" s="193"/>
      <c r="J133" s="79"/>
      <c r="K133" s="192"/>
      <c r="L133" s="193"/>
      <c r="M133" s="79"/>
    </row>
    <row r="134" spans="1:13" x14ac:dyDescent="0.25">
      <c r="A134" s="59"/>
      <c r="B134" s="189"/>
      <c r="C134" s="61"/>
      <c r="D134" s="190"/>
      <c r="E134" s="79"/>
      <c r="F134" s="190"/>
      <c r="G134" s="191"/>
      <c r="H134" s="192"/>
      <c r="I134" s="193"/>
      <c r="J134" s="79"/>
      <c r="K134" s="192"/>
      <c r="L134" s="193"/>
      <c r="M134" s="79"/>
    </row>
    <row r="135" spans="1:13" x14ac:dyDescent="0.25">
      <c r="A135" s="59"/>
      <c r="B135" s="189"/>
      <c r="C135" s="61"/>
      <c r="D135" s="190"/>
      <c r="E135" s="79"/>
      <c r="F135" s="190"/>
      <c r="G135" s="191"/>
      <c r="H135" s="192"/>
      <c r="I135" s="193"/>
      <c r="J135" s="79"/>
      <c r="K135" s="192"/>
      <c r="L135" s="193"/>
      <c r="M135" s="79"/>
    </row>
    <row r="136" spans="1:13" x14ac:dyDescent="0.25">
      <c r="A136" s="59"/>
      <c r="B136" s="189"/>
      <c r="C136" s="61"/>
      <c r="D136" s="190"/>
      <c r="E136" s="79"/>
      <c r="F136" s="190"/>
      <c r="G136" s="191"/>
      <c r="H136" s="192"/>
      <c r="I136" s="193"/>
      <c r="J136" s="79"/>
      <c r="K136" s="192"/>
      <c r="L136" s="193"/>
      <c r="M136" s="79"/>
    </row>
    <row r="137" spans="1:13" x14ac:dyDescent="0.25">
      <c r="A137" s="59"/>
      <c r="B137" s="189"/>
      <c r="C137" s="61"/>
      <c r="D137" s="190"/>
      <c r="E137" s="79"/>
      <c r="F137" s="190"/>
      <c r="G137" s="191"/>
      <c r="H137" s="192"/>
      <c r="I137" s="193"/>
      <c r="J137" s="79"/>
      <c r="K137" s="192"/>
      <c r="L137" s="193"/>
      <c r="M137" s="79"/>
    </row>
    <row r="138" spans="1:13" x14ac:dyDescent="0.25">
      <c r="A138" s="59"/>
      <c r="B138" s="189"/>
      <c r="C138" s="61"/>
      <c r="D138" s="190"/>
      <c r="E138" s="79"/>
      <c r="F138" s="190"/>
      <c r="G138" s="191"/>
      <c r="H138" s="192"/>
      <c r="I138" s="193"/>
      <c r="J138" s="79"/>
      <c r="K138" s="192"/>
      <c r="L138" s="193"/>
      <c r="M138" s="79"/>
    </row>
    <row r="139" spans="1:13" x14ac:dyDescent="0.25">
      <c r="A139" s="59"/>
      <c r="B139" s="189"/>
      <c r="C139" s="61"/>
      <c r="D139" s="190"/>
      <c r="E139" s="79"/>
      <c r="F139" s="190"/>
      <c r="G139" s="191"/>
      <c r="H139" s="192"/>
      <c r="I139" s="193"/>
      <c r="J139" s="79"/>
      <c r="K139" s="192"/>
      <c r="L139" s="193"/>
      <c r="M139" s="79"/>
    </row>
    <row r="140" spans="1:13" x14ac:dyDescent="0.25">
      <c r="A140" s="59"/>
      <c r="B140" s="189"/>
      <c r="C140" s="61"/>
      <c r="D140" s="190"/>
      <c r="E140" s="79"/>
      <c r="F140" s="190"/>
      <c r="G140" s="191"/>
      <c r="H140" s="192"/>
      <c r="I140" s="193"/>
      <c r="J140" s="79"/>
      <c r="K140" s="192"/>
      <c r="L140" s="193"/>
      <c r="M140" s="79"/>
    </row>
    <row r="141" spans="1:13" x14ac:dyDescent="0.25">
      <c r="A141" s="59"/>
      <c r="B141" s="189"/>
      <c r="C141" s="61"/>
      <c r="D141" s="190"/>
      <c r="E141" s="79"/>
      <c r="F141" s="190"/>
      <c r="G141" s="191"/>
      <c r="H141" s="192"/>
      <c r="I141" s="193"/>
      <c r="J141" s="79"/>
      <c r="K141" s="192"/>
      <c r="L141" s="193"/>
      <c r="M141" s="79"/>
    </row>
    <row r="142" spans="1:13" x14ac:dyDescent="0.25">
      <c r="A142" s="59"/>
      <c r="B142" s="189"/>
      <c r="C142" s="61"/>
      <c r="D142" s="190"/>
      <c r="E142" s="79"/>
      <c r="F142" s="190"/>
      <c r="G142" s="191"/>
      <c r="H142" s="192"/>
      <c r="I142" s="193"/>
      <c r="J142" s="79"/>
      <c r="K142" s="192"/>
      <c r="L142" s="193"/>
      <c r="M142" s="79"/>
    </row>
    <row r="143" spans="1:13" x14ac:dyDescent="0.25">
      <c r="A143" s="59"/>
      <c r="B143" s="189"/>
      <c r="C143" s="61"/>
      <c r="D143" s="190"/>
      <c r="E143" s="79"/>
      <c r="F143" s="190"/>
      <c r="G143" s="191"/>
      <c r="H143" s="192"/>
      <c r="I143" s="193"/>
      <c r="J143" s="79"/>
      <c r="K143" s="192"/>
      <c r="L143" s="193"/>
      <c r="M143" s="79"/>
    </row>
    <row r="144" spans="1:13" x14ac:dyDescent="0.25">
      <c r="A144" s="59"/>
      <c r="B144" s="189"/>
      <c r="C144" s="61"/>
      <c r="D144" s="190"/>
      <c r="E144" s="79"/>
      <c r="F144" s="190"/>
      <c r="G144" s="191"/>
      <c r="H144" s="192"/>
      <c r="I144" s="193"/>
      <c r="J144" s="79"/>
      <c r="K144" s="192"/>
      <c r="L144" s="193"/>
      <c r="M144" s="79"/>
    </row>
    <row r="145" spans="1:13" x14ac:dyDescent="0.25">
      <c r="A145" s="59"/>
      <c r="B145" s="189"/>
      <c r="C145" s="61"/>
      <c r="D145" s="190"/>
      <c r="E145" s="79"/>
      <c r="F145" s="190"/>
      <c r="G145" s="191"/>
      <c r="H145" s="192"/>
      <c r="I145" s="193"/>
      <c r="J145" s="79"/>
      <c r="K145" s="192"/>
      <c r="L145" s="193"/>
      <c r="M145" s="79"/>
    </row>
    <row r="146" spans="1:13" x14ac:dyDescent="0.25">
      <c r="A146" s="59"/>
      <c r="B146" s="189"/>
      <c r="C146" s="61"/>
      <c r="D146" s="190"/>
      <c r="E146" s="79"/>
      <c r="F146" s="190"/>
      <c r="G146" s="191"/>
      <c r="H146" s="192"/>
      <c r="I146" s="193"/>
      <c r="J146" s="79"/>
      <c r="K146" s="192"/>
      <c r="L146" s="193"/>
      <c r="M146" s="79"/>
    </row>
    <row r="147" spans="1:13" x14ac:dyDescent="0.25">
      <c r="A147" s="59"/>
      <c r="B147" s="189"/>
      <c r="C147" s="61"/>
      <c r="D147" s="190"/>
      <c r="E147" s="79"/>
      <c r="F147" s="190"/>
      <c r="G147" s="191"/>
      <c r="H147" s="192"/>
      <c r="I147" s="193"/>
      <c r="J147" s="79"/>
      <c r="K147" s="192"/>
      <c r="L147" s="193"/>
      <c r="M147" s="79"/>
    </row>
    <row r="148" spans="1:13" x14ac:dyDescent="0.25">
      <c r="A148" s="59"/>
      <c r="B148" s="189"/>
      <c r="C148" s="61"/>
      <c r="D148" s="190"/>
      <c r="E148" s="79"/>
      <c r="F148" s="190"/>
      <c r="G148" s="191"/>
      <c r="H148" s="192"/>
      <c r="I148" s="193"/>
      <c r="J148" s="79"/>
      <c r="K148" s="192"/>
      <c r="L148" s="193"/>
      <c r="M148" s="79"/>
    </row>
    <row r="149" spans="1:13" x14ac:dyDescent="0.25">
      <c r="A149" s="59"/>
      <c r="B149" s="189"/>
      <c r="C149" s="61"/>
      <c r="D149" s="190"/>
      <c r="E149" s="79"/>
      <c r="F149" s="190"/>
      <c r="G149" s="191"/>
      <c r="H149" s="192"/>
      <c r="I149" s="193"/>
      <c r="J149" s="79"/>
      <c r="K149" s="192"/>
      <c r="L149" s="193"/>
      <c r="M149" s="79"/>
    </row>
    <row r="150" spans="1:13" x14ac:dyDescent="0.25">
      <c r="A150" s="59"/>
      <c r="B150" s="189"/>
      <c r="C150" s="61"/>
      <c r="D150" s="190"/>
      <c r="E150" s="79"/>
      <c r="F150" s="190"/>
      <c r="G150" s="191"/>
      <c r="H150" s="192"/>
      <c r="I150" s="193"/>
      <c r="J150" s="79"/>
      <c r="K150" s="192"/>
      <c r="L150" s="193"/>
      <c r="M150" s="79"/>
    </row>
    <row r="151" spans="1:13" x14ac:dyDescent="0.25">
      <c r="A151" s="59"/>
      <c r="B151" s="189"/>
      <c r="C151" s="61"/>
      <c r="D151" s="190"/>
      <c r="E151" s="79"/>
      <c r="F151" s="190"/>
      <c r="G151" s="191"/>
      <c r="H151" s="192"/>
      <c r="I151" s="193"/>
      <c r="J151" s="79"/>
      <c r="K151" s="192"/>
      <c r="L151" s="193"/>
      <c r="M151" s="79"/>
    </row>
    <row r="152" spans="1:13" x14ac:dyDescent="0.25">
      <c r="A152" s="59"/>
      <c r="B152" s="189"/>
      <c r="C152" s="61"/>
      <c r="D152" s="190"/>
      <c r="E152" s="79"/>
      <c r="F152" s="190"/>
      <c r="G152" s="191"/>
      <c r="H152" s="192"/>
      <c r="I152" s="193"/>
      <c r="J152" s="79"/>
      <c r="K152" s="192"/>
      <c r="L152" s="193"/>
      <c r="M152" s="79"/>
    </row>
    <row r="153" spans="1:13" x14ac:dyDescent="0.25">
      <c r="A153" s="59"/>
      <c r="B153" s="189"/>
      <c r="C153" s="61"/>
      <c r="D153" s="190"/>
      <c r="E153" s="79"/>
      <c r="F153" s="190"/>
      <c r="G153" s="191"/>
      <c r="H153" s="192"/>
      <c r="I153" s="193"/>
      <c r="J153" s="79"/>
      <c r="K153" s="192"/>
      <c r="L153" s="193"/>
      <c r="M153" s="79"/>
    </row>
    <row r="154" spans="1:13" x14ac:dyDescent="0.25">
      <c r="A154" s="59"/>
      <c r="B154" s="189"/>
      <c r="C154" s="61"/>
      <c r="D154" s="190"/>
      <c r="E154" s="79"/>
      <c r="F154" s="190"/>
      <c r="G154" s="191"/>
      <c r="H154" s="192"/>
      <c r="I154" s="193"/>
      <c r="J154" s="79"/>
      <c r="K154" s="192"/>
      <c r="L154" s="193"/>
      <c r="M154" s="79"/>
    </row>
    <row r="155" spans="1:13" x14ac:dyDescent="0.25">
      <c r="A155" s="59"/>
      <c r="B155" s="189"/>
      <c r="C155" s="61"/>
      <c r="D155" s="190"/>
      <c r="E155" s="79"/>
      <c r="F155" s="190"/>
      <c r="G155" s="191"/>
      <c r="H155" s="192"/>
      <c r="I155" s="193"/>
      <c r="J155" s="79"/>
      <c r="K155" s="192"/>
      <c r="L155" s="193"/>
      <c r="M155" s="79"/>
    </row>
    <row r="156" spans="1:13" x14ac:dyDescent="0.25">
      <c r="A156" s="59"/>
      <c r="B156" s="189"/>
      <c r="C156" s="61"/>
      <c r="D156" s="190"/>
      <c r="E156" s="79"/>
      <c r="F156" s="190"/>
      <c r="G156" s="191"/>
      <c r="H156" s="192"/>
      <c r="I156" s="193"/>
      <c r="J156" s="79"/>
      <c r="K156" s="192"/>
      <c r="L156" s="193"/>
      <c r="M156" s="79"/>
    </row>
    <row r="157" spans="1:13" x14ac:dyDescent="0.25">
      <c r="A157" s="59"/>
      <c r="B157" s="189"/>
      <c r="C157" s="61"/>
      <c r="D157" s="190"/>
      <c r="E157" s="79"/>
      <c r="F157" s="190"/>
      <c r="G157" s="191"/>
      <c r="H157" s="192"/>
      <c r="I157" s="193"/>
      <c r="J157" s="79"/>
      <c r="K157" s="192"/>
      <c r="L157" s="193"/>
      <c r="M157" s="79"/>
    </row>
    <row r="158" spans="1:13" x14ac:dyDescent="0.25">
      <c r="A158" s="59"/>
      <c r="B158" s="189"/>
      <c r="C158" s="61"/>
      <c r="D158" s="190"/>
      <c r="E158" s="79"/>
      <c r="F158" s="190"/>
      <c r="G158" s="191"/>
      <c r="H158" s="192"/>
      <c r="I158" s="193"/>
      <c r="J158" s="79"/>
      <c r="K158" s="192"/>
      <c r="L158" s="193"/>
      <c r="M158" s="79"/>
    </row>
    <row r="159" spans="1:13" x14ac:dyDescent="0.25">
      <c r="A159" s="59"/>
      <c r="B159" s="189"/>
      <c r="C159" s="61"/>
      <c r="D159" s="190"/>
      <c r="E159" s="79"/>
      <c r="F159" s="190"/>
      <c r="G159" s="191"/>
      <c r="H159" s="192"/>
      <c r="I159" s="193"/>
      <c r="J159" s="79"/>
      <c r="K159" s="192"/>
      <c r="L159" s="193"/>
      <c r="M159" s="79"/>
    </row>
    <row r="160" spans="1:13" x14ac:dyDescent="0.25">
      <c r="A160" s="59"/>
      <c r="B160" s="189"/>
      <c r="C160" s="61"/>
      <c r="D160" s="190"/>
      <c r="E160" s="79"/>
      <c r="F160" s="190"/>
      <c r="G160" s="191"/>
      <c r="H160" s="192"/>
      <c r="I160" s="193"/>
      <c r="J160" s="79"/>
      <c r="K160" s="192"/>
      <c r="L160" s="193"/>
      <c r="M160" s="79"/>
    </row>
    <row r="161" spans="1:13" x14ac:dyDescent="0.25">
      <c r="A161" s="59"/>
      <c r="B161" s="189"/>
      <c r="C161" s="61"/>
      <c r="D161" s="190"/>
      <c r="E161" s="79"/>
      <c r="F161" s="190"/>
      <c r="G161" s="191"/>
      <c r="H161" s="192"/>
      <c r="I161" s="193"/>
      <c r="J161" s="79"/>
      <c r="K161" s="192"/>
      <c r="L161" s="193"/>
      <c r="M161" s="79"/>
    </row>
    <row r="162" spans="1:13" x14ac:dyDescent="0.25">
      <c r="A162" s="59"/>
      <c r="B162" s="189"/>
      <c r="C162" s="61"/>
      <c r="D162" s="190"/>
      <c r="E162" s="79"/>
      <c r="F162" s="190"/>
      <c r="G162" s="191"/>
      <c r="H162" s="192"/>
      <c r="I162" s="193"/>
      <c r="J162" s="79"/>
      <c r="K162" s="192"/>
      <c r="L162" s="193"/>
      <c r="M162" s="79"/>
    </row>
    <row r="163" spans="1:13" x14ac:dyDescent="0.25">
      <c r="A163" s="59"/>
      <c r="B163" s="189"/>
      <c r="C163" s="61"/>
      <c r="D163" s="190"/>
      <c r="E163" s="79"/>
      <c r="F163" s="190"/>
      <c r="G163" s="191"/>
      <c r="H163" s="192"/>
      <c r="I163" s="193"/>
      <c r="J163" s="79"/>
      <c r="K163" s="192"/>
      <c r="L163" s="193"/>
      <c r="M163" s="79"/>
    </row>
    <row r="164" spans="1:13" x14ac:dyDescent="0.25">
      <c r="A164" s="59"/>
      <c r="B164" s="189"/>
      <c r="C164" s="61"/>
      <c r="D164" s="190"/>
      <c r="E164" s="79"/>
      <c r="F164" s="190"/>
      <c r="G164" s="191"/>
      <c r="H164" s="192"/>
      <c r="I164" s="193"/>
      <c r="J164" s="79"/>
      <c r="K164" s="192"/>
      <c r="L164" s="193"/>
      <c r="M164" s="79"/>
    </row>
    <row r="165" spans="1:13" x14ac:dyDescent="0.25">
      <c r="A165" s="59"/>
      <c r="B165" s="189"/>
      <c r="C165" s="61"/>
      <c r="D165" s="190"/>
      <c r="E165" s="79"/>
      <c r="F165" s="190"/>
      <c r="G165" s="191"/>
      <c r="H165" s="192"/>
      <c r="I165" s="193"/>
      <c r="J165" s="79"/>
      <c r="K165" s="192"/>
      <c r="L165" s="193"/>
      <c r="M165" s="79"/>
    </row>
    <row r="166" spans="1:13" x14ac:dyDescent="0.25">
      <c r="A166" s="59"/>
      <c r="B166" s="189"/>
      <c r="C166" s="61"/>
      <c r="D166" s="190"/>
      <c r="E166" s="79"/>
      <c r="F166" s="190"/>
      <c r="G166" s="191"/>
      <c r="H166" s="192"/>
      <c r="I166" s="193"/>
      <c r="J166" s="79"/>
      <c r="K166" s="192"/>
      <c r="L166" s="193"/>
      <c r="M166" s="79"/>
    </row>
    <row r="167" spans="1:13" x14ac:dyDescent="0.25">
      <c r="A167" s="59"/>
      <c r="B167" s="189"/>
      <c r="C167" s="61"/>
      <c r="D167" s="190"/>
      <c r="E167" s="79"/>
      <c r="F167" s="190"/>
      <c r="G167" s="191"/>
      <c r="H167" s="192"/>
      <c r="I167" s="193"/>
      <c r="J167" s="79"/>
      <c r="K167" s="192"/>
      <c r="L167" s="193"/>
      <c r="M167" s="79"/>
    </row>
    <row r="168" spans="1:13" x14ac:dyDescent="0.25">
      <c r="A168" s="59"/>
      <c r="B168" s="189"/>
      <c r="C168" s="61"/>
      <c r="D168" s="190"/>
      <c r="E168" s="79"/>
      <c r="F168" s="190"/>
      <c r="G168" s="191"/>
      <c r="H168" s="192"/>
      <c r="I168" s="193"/>
      <c r="J168" s="79"/>
      <c r="K168" s="192"/>
      <c r="L168" s="193"/>
      <c r="M168" s="79"/>
    </row>
    <row r="169" spans="1:13" x14ac:dyDescent="0.25">
      <c r="A169" s="59"/>
      <c r="B169" s="189"/>
      <c r="C169" s="61"/>
      <c r="D169" s="190"/>
      <c r="E169" s="79"/>
      <c r="F169" s="190"/>
      <c r="G169" s="191"/>
      <c r="H169" s="192"/>
      <c r="I169" s="193"/>
      <c r="J169" s="79"/>
      <c r="K169" s="192"/>
      <c r="L169" s="193"/>
      <c r="M169" s="79"/>
    </row>
    <row r="170" spans="1:13" x14ac:dyDescent="0.25">
      <c r="A170" s="59"/>
      <c r="B170" s="189"/>
      <c r="C170" s="61"/>
      <c r="D170" s="190"/>
      <c r="E170" s="79"/>
      <c r="F170" s="190"/>
      <c r="G170" s="191"/>
      <c r="H170" s="192"/>
      <c r="I170" s="193"/>
      <c r="J170" s="79"/>
      <c r="K170" s="192"/>
      <c r="L170" s="193"/>
      <c r="M170" s="79"/>
    </row>
    <row r="171" spans="1:13" x14ac:dyDescent="0.25">
      <c r="A171" s="59"/>
      <c r="B171" s="189"/>
      <c r="C171" s="61"/>
      <c r="D171" s="190"/>
      <c r="E171" s="79"/>
      <c r="F171" s="190"/>
      <c r="G171" s="191"/>
      <c r="H171" s="192"/>
      <c r="I171" s="193"/>
      <c r="J171" s="79"/>
      <c r="K171" s="192"/>
      <c r="L171" s="193"/>
      <c r="M171" s="79"/>
    </row>
    <row r="172" spans="1:13" x14ac:dyDescent="0.25">
      <c r="A172" s="59"/>
      <c r="B172" s="189"/>
      <c r="C172" s="61"/>
      <c r="D172" s="190"/>
      <c r="E172" s="79"/>
      <c r="F172" s="190"/>
      <c r="G172" s="191"/>
      <c r="H172" s="192"/>
      <c r="I172" s="193"/>
      <c r="J172" s="79"/>
      <c r="K172" s="192"/>
      <c r="L172" s="193"/>
      <c r="M172" s="79"/>
    </row>
    <row r="173" spans="1:13" x14ac:dyDescent="0.25">
      <c r="A173" s="59"/>
      <c r="B173" s="189"/>
      <c r="C173" s="61"/>
      <c r="D173" s="190"/>
      <c r="E173" s="79"/>
      <c r="F173" s="190"/>
      <c r="G173" s="191"/>
      <c r="H173" s="192"/>
      <c r="I173" s="193"/>
      <c r="J173" s="79"/>
      <c r="K173" s="192"/>
      <c r="L173" s="193"/>
      <c r="M173" s="79"/>
    </row>
    <row r="174" spans="1:13" x14ac:dyDescent="0.25">
      <c r="A174" s="59"/>
      <c r="B174" s="189"/>
      <c r="C174" s="61"/>
      <c r="D174" s="190"/>
      <c r="E174" s="79"/>
      <c r="F174" s="190"/>
      <c r="G174" s="191"/>
      <c r="H174" s="192"/>
      <c r="I174" s="193"/>
      <c r="J174" s="79"/>
      <c r="K174" s="192"/>
      <c r="L174" s="193"/>
      <c r="M174" s="79"/>
    </row>
    <row r="175" spans="1:13" x14ac:dyDescent="0.25">
      <c r="A175" s="59"/>
      <c r="B175" s="189"/>
      <c r="C175" s="61"/>
      <c r="D175" s="190"/>
      <c r="E175" s="79"/>
      <c r="F175" s="190"/>
      <c r="G175" s="191"/>
      <c r="H175" s="192"/>
      <c r="I175" s="193"/>
      <c r="J175" s="79"/>
      <c r="K175" s="192"/>
      <c r="L175" s="193"/>
      <c r="M175" s="79"/>
    </row>
    <row r="176" spans="1:13" x14ac:dyDescent="0.25">
      <c r="A176" s="59"/>
      <c r="B176" s="189"/>
      <c r="C176" s="61"/>
      <c r="D176" s="190"/>
      <c r="E176" s="79"/>
      <c r="F176" s="190"/>
      <c r="G176" s="191"/>
      <c r="H176" s="192"/>
      <c r="I176" s="193"/>
      <c r="J176" s="79"/>
      <c r="K176" s="192"/>
      <c r="L176" s="193"/>
      <c r="M176" s="79"/>
    </row>
    <row r="177" spans="1:13" x14ac:dyDescent="0.25">
      <c r="A177" s="59"/>
      <c r="B177" s="189"/>
      <c r="C177" s="61"/>
      <c r="D177" s="190"/>
      <c r="E177" s="79"/>
      <c r="F177" s="190"/>
      <c r="G177" s="191"/>
      <c r="H177" s="192"/>
      <c r="I177" s="193"/>
      <c r="J177" s="79"/>
      <c r="K177" s="192"/>
      <c r="L177" s="193"/>
      <c r="M177" s="79"/>
    </row>
    <row r="178" spans="1:13" x14ac:dyDescent="0.25">
      <c r="A178" s="59"/>
      <c r="B178" s="189"/>
      <c r="C178" s="61"/>
      <c r="D178" s="190"/>
      <c r="E178" s="79"/>
      <c r="F178" s="190"/>
      <c r="G178" s="191"/>
      <c r="H178" s="192"/>
      <c r="I178" s="193"/>
      <c r="J178" s="79"/>
      <c r="K178" s="192"/>
      <c r="L178" s="193"/>
      <c r="M178" s="79"/>
    </row>
    <row r="179" spans="1:13" x14ac:dyDescent="0.25">
      <c r="A179" s="59"/>
      <c r="B179" s="189"/>
      <c r="C179" s="61"/>
      <c r="D179" s="190"/>
      <c r="E179" s="79"/>
      <c r="F179" s="190"/>
      <c r="G179" s="191"/>
      <c r="H179" s="192"/>
      <c r="I179" s="193"/>
      <c r="J179" s="79"/>
      <c r="K179" s="192"/>
      <c r="L179" s="193"/>
      <c r="M179" s="79"/>
    </row>
    <row r="180" spans="1:13" x14ac:dyDescent="0.25">
      <c r="A180" s="59"/>
      <c r="B180" s="189"/>
      <c r="C180" s="61"/>
      <c r="D180" s="190"/>
      <c r="E180" s="79"/>
      <c r="F180" s="190"/>
      <c r="G180" s="191"/>
      <c r="H180" s="192"/>
      <c r="I180" s="193"/>
      <c r="J180" s="79"/>
      <c r="K180" s="192"/>
      <c r="L180" s="193"/>
      <c r="M180" s="79"/>
    </row>
    <row r="181" spans="1:13" x14ac:dyDescent="0.25">
      <c r="A181" s="59"/>
      <c r="B181" s="189"/>
      <c r="C181" s="61"/>
      <c r="D181" s="190"/>
      <c r="E181" s="79"/>
      <c r="F181" s="190"/>
      <c r="G181" s="191"/>
      <c r="H181" s="192"/>
      <c r="I181" s="193"/>
      <c r="J181" s="79"/>
      <c r="K181" s="192"/>
      <c r="L181" s="193"/>
      <c r="M181" s="79"/>
    </row>
    <row r="182" spans="1:13" x14ac:dyDescent="0.25">
      <c r="A182" s="59"/>
      <c r="B182" s="189"/>
      <c r="C182" s="61"/>
      <c r="D182" s="190"/>
      <c r="E182" s="79"/>
      <c r="F182" s="190"/>
      <c r="G182" s="191"/>
      <c r="H182" s="192"/>
      <c r="I182" s="193"/>
      <c r="J182" s="79"/>
      <c r="K182" s="192"/>
      <c r="L182" s="193"/>
      <c r="M182" s="79"/>
    </row>
    <row r="183" spans="1:13" x14ac:dyDescent="0.25">
      <c r="A183" s="59"/>
      <c r="B183" s="189"/>
      <c r="C183" s="61"/>
      <c r="D183" s="190"/>
      <c r="E183" s="79"/>
      <c r="F183" s="190"/>
      <c r="G183" s="191"/>
      <c r="H183" s="192"/>
      <c r="I183" s="193"/>
      <c r="J183" s="79"/>
      <c r="K183" s="192"/>
      <c r="L183" s="193"/>
      <c r="M183" s="79"/>
    </row>
    <row r="184" spans="1:13" x14ac:dyDescent="0.25">
      <c r="A184" s="59"/>
      <c r="B184" s="189"/>
      <c r="C184" s="61"/>
      <c r="D184" s="190"/>
      <c r="E184" s="79"/>
      <c r="F184" s="190"/>
      <c r="G184" s="191"/>
      <c r="H184" s="192"/>
      <c r="I184" s="193"/>
      <c r="J184" s="79"/>
      <c r="K184" s="192"/>
      <c r="L184" s="193"/>
      <c r="M184" s="79"/>
    </row>
    <row r="185" spans="1:13" x14ac:dyDescent="0.25">
      <c r="A185" s="59"/>
      <c r="B185" s="189"/>
      <c r="C185" s="61"/>
      <c r="D185" s="190"/>
      <c r="E185" s="79"/>
      <c r="F185" s="190"/>
      <c r="G185" s="191"/>
      <c r="H185" s="192"/>
      <c r="I185" s="193"/>
      <c r="J185" s="79"/>
      <c r="K185" s="192"/>
      <c r="L185" s="193"/>
      <c r="M185" s="79"/>
    </row>
    <row r="186" spans="1:13" x14ac:dyDescent="0.25">
      <c r="A186" s="59"/>
      <c r="B186" s="189"/>
      <c r="C186" s="61"/>
      <c r="D186" s="190"/>
      <c r="E186" s="79"/>
      <c r="F186" s="190"/>
      <c r="G186" s="191"/>
      <c r="H186" s="192"/>
      <c r="I186" s="193"/>
      <c r="J186" s="79"/>
      <c r="K186" s="192"/>
      <c r="L186" s="193"/>
      <c r="M186" s="79"/>
    </row>
    <row r="187" spans="1:13" x14ac:dyDescent="0.25">
      <c r="A187" s="59"/>
      <c r="B187" s="189"/>
      <c r="C187" s="61"/>
      <c r="D187" s="190"/>
      <c r="E187" s="79"/>
      <c r="F187" s="190"/>
      <c r="G187" s="191"/>
      <c r="H187" s="192"/>
      <c r="I187" s="193"/>
      <c r="J187" s="79"/>
      <c r="K187" s="192"/>
      <c r="L187" s="193"/>
      <c r="M187" s="79"/>
    </row>
    <row r="188" spans="1:13" x14ac:dyDescent="0.25">
      <c r="A188" s="59"/>
      <c r="B188" s="189"/>
      <c r="C188" s="61"/>
      <c r="D188" s="190"/>
      <c r="E188" s="79"/>
      <c r="F188" s="190"/>
      <c r="G188" s="191"/>
      <c r="H188" s="192"/>
      <c r="I188" s="193"/>
      <c r="J188" s="79"/>
      <c r="K188" s="192"/>
      <c r="L188" s="193"/>
      <c r="M188" s="79"/>
    </row>
    <row r="189" spans="1:13" x14ac:dyDescent="0.25">
      <c r="A189" s="59"/>
      <c r="B189" s="189"/>
      <c r="C189" s="61"/>
      <c r="D189" s="190"/>
      <c r="E189" s="79"/>
      <c r="F189" s="190"/>
      <c r="G189" s="191"/>
      <c r="H189" s="192"/>
      <c r="I189" s="193"/>
      <c r="J189" s="79"/>
      <c r="K189" s="192"/>
      <c r="L189" s="193"/>
      <c r="M189" s="79"/>
    </row>
    <row r="190" spans="1:13" x14ac:dyDescent="0.25">
      <c r="A190" s="59"/>
      <c r="B190" s="189"/>
      <c r="C190" s="61"/>
      <c r="D190" s="190"/>
      <c r="E190" s="79"/>
      <c r="F190" s="190"/>
      <c r="G190" s="191"/>
      <c r="H190" s="192"/>
      <c r="I190" s="193"/>
      <c r="J190" s="79"/>
      <c r="K190" s="192"/>
      <c r="L190" s="193"/>
      <c r="M190" s="79"/>
    </row>
    <row r="191" spans="1:13" x14ac:dyDescent="0.25">
      <c r="A191" s="59"/>
      <c r="B191" s="189"/>
      <c r="C191" s="61"/>
      <c r="D191" s="190"/>
      <c r="E191" s="79"/>
      <c r="F191" s="190"/>
      <c r="G191" s="191"/>
      <c r="H191" s="192"/>
      <c r="I191" s="193"/>
      <c r="J191" s="79"/>
      <c r="K191" s="192"/>
      <c r="L191" s="193"/>
      <c r="M191" s="79"/>
    </row>
    <row r="192" spans="1:13" x14ac:dyDescent="0.25">
      <c r="A192" s="59"/>
      <c r="B192" s="189"/>
      <c r="C192" s="61"/>
      <c r="D192" s="190"/>
      <c r="E192" s="79"/>
      <c r="F192" s="190"/>
      <c r="G192" s="191"/>
      <c r="H192" s="192"/>
      <c r="I192" s="193"/>
      <c r="J192" s="79"/>
      <c r="K192" s="192"/>
      <c r="L192" s="193"/>
      <c r="M192" s="79"/>
    </row>
    <row r="193" spans="1:13" x14ac:dyDescent="0.25">
      <c r="A193" s="59"/>
      <c r="B193" s="189"/>
      <c r="C193" s="61"/>
      <c r="D193" s="190"/>
      <c r="E193" s="79"/>
      <c r="F193" s="190"/>
      <c r="G193" s="191"/>
      <c r="H193" s="192"/>
      <c r="I193" s="193"/>
      <c r="J193" s="79"/>
      <c r="K193" s="192"/>
      <c r="L193" s="193"/>
      <c r="M193" s="79"/>
    </row>
    <row r="194" spans="1:13" x14ac:dyDescent="0.25">
      <c r="A194" s="59"/>
      <c r="B194" s="189"/>
      <c r="C194" s="61"/>
      <c r="D194" s="190"/>
      <c r="E194" s="79"/>
      <c r="F194" s="190"/>
      <c r="G194" s="191"/>
      <c r="H194" s="192"/>
      <c r="I194" s="193"/>
      <c r="J194" s="79"/>
      <c r="K194" s="192"/>
      <c r="L194" s="193"/>
      <c r="M194" s="79"/>
    </row>
    <row r="195" spans="1:13" x14ac:dyDescent="0.25">
      <c r="A195" s="59"/>
      <c r="B195" s="189"/>
      <c r="C195" s="61"/>
      <c r="D195" s="190"/>
      <c r="E195" s="79"/>
      <c r="F195" s="190"/>
      <c r="G195" s="191"/>
      <c r="H195" s="192"/>
      <c r="I195" s="193"/>
      <c r="J195" s="79"/>
      <c r="K195" s="192"/>
      <c r="L195" s="193"/>
      <c r="M195" s="79"/>
    </row>
    <row r="196" spans="1:13" x14ac:dyDescent="0.25">
      <c r="A196" s="59"/>
      <c r="B196" s="189"/>
      <c r="C196" s="61"/>
      <c r="D196" s="190"/>
      <c r="E196" s="79"/>
      <c r="F196" s="190"/>
      <c r="G196" s="191"/>
      <c r="H196" s="192"/>
      <c r="I196" s="193"/>
      <c r="J196" s="79"/>
      <c r="K196" s="192"/>
      <c r="L196" s="193"/>
      <c r="M196" s="79"/>
    </row>
    <row r="197" spans="1:13" x14ac:dyDescent="0.25">
      <c r="A197" s="59"/>
      <c r="B197" s="189"/>
      <c r="C197" s="61"/>
      <c r="D197" s="190"/>
      <c r="E197" s="79"/>
      <c r="F197" s="190"/>
      <c r="G197" s="191"/>
      <c r="H197" s="192"/>
      <c r="I197" s="193"/>
      <c r="J197" s="79"/>
      <c r="K197" s="192"/>
      <c r="L197" s="193"/>
      <c r="M197" s="79"/>
    </row>
    <row r="198" spans="1:13" x14ac:dyDescent="0.25">
      <c r="A198" s="59"/>
      <c r="B198" s="189"/>
      <c r="C198" s="61"/>
      <c r="D198" s="190"/>
      <c r="E198" s="79"/>
      <c r="F198" s="190"/>
      <c r="G198" s="191"/>
      <c r="H198" s="192"/>
      <c r="I198" s="193"/>
      <c r="J198" s="79"/>
      <c r="K198" s="192"/>
      <c r="L198" s="193"/>
      <c r="M198" s="79"/>
    </row>
    <row r="199" spans="1:13" x14ac:dyDescent="0.25">
      <c r="A199" s="59"/>
      <c r="B199" s="189"/>
      <c r="C199" s="61"/>
      <c r="D199" s="190"/>
      <c r="E199" s="79"/>
      <c r="F199" s="190"/>
      <c r="G199" s="191"/>
      <c r="H199" s="192"/>
      <c r="I199" s="193"/>
      <c r="J199" s="79"/>
      <c r="K199" s="192"/>
      <c r="L199" s="193"/>
      <c r="M199" s="79"/>
    </row>
    <row r="200" spans="1:13" ht="15.75" thickBot="1" x14ac:dyDescent="0.3">
      <c r="A200" s="62"/>
      <c r="B200" s="194"/>
      <c r="C200" s="64"/>
      <c r="D200" s="195"/>
      <c r="E200" s="85"/>
      <c r="F200" s="195"/>
      <c r="G200" s="196"/>
      <c r="H200" s="197"/>
      <c r="I200" s="198"/>
      <c r="J200" s="85"/>
      <c r="K200" s="197"/>
      <c r="L200" s="198"/>
      <c r="M200" s="85"/>
    </row>
    <row r="201" spans="1:13" ht="39.950000000000003" customHeight="1" thickBot="1" x14ac:dyDescent="0.3">
      <c r="A201" s="100"/>
      <c r="B201" s="101"/>
      <c r="C201" s="101"/>
      <c r="D201" s="102"/>
      <c r="E201" s="102"/>
      <c r="F201" s="102"/>
      <c r="G201" s="101"/>
      <c r="H201" s="102"/>
      <c r="I201" s="102"/>
      <c r="J201" s="102"/>
      <c r="K201" s="102"/>
      <c r="L201" s="102"/>
      <c r="M201" s="103"/>
    </row>
  </sheetData>
  <sheetProtection algorithmName="SHA-512" hashValue="c+U3WUKRbjxBvDxGlLw2ff2KIHo2MUW/bFK3N4247WyqLN3xb9VucGgmzWKCXYrduNw+0utRMsif0RvFP/ZdYw==" saltValue="rTM3wGqUyn9yz2EqUYXGmQ==" spinCount="100000" sheet="1" objects="1" scenario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O504"/>
  <sheetViews>
    <sheetView topLeftCell="A52" workbookViewId="0">
      <selection activeCell="B77" sqref="B77"/>
    </sheetView>
  </sheetViews>
  <sheetFormatPr defaultRowHeight="15" x14ac:dyDescent="0.25"/>
  <cols>
    <col min="1" max="1" width="22.7109375" style="1" customWidth="1"/>
    <col min="2" max="2" width="14.7109375" style="5" customWidth="1"/>
    <col min="3" max="3" width="40" customWidth="1"/>
    <col min="4" max="4" width="20.7109375" style="1" hidden="1" customWidth="1"/>
    <col min="5" max="5" width="28.28515625" style="40" customWidth="1"/>
    <col min="6" max="7" width="18.5703125" style="1" customWidth="1"/>
    <col min="8" max="8" width="18.7109375" style="1" customWidth="1"/>
    <col min="9" max="9" width="60.7109375" customWidth="1"/>
    <col min="10" max="15" width="18.7109375" style="1" customWidth="1"/>
  </cols>
  <sheetData>
    <row r="1" spans="1:15" ht="20.100000000000001" customHeight="1" x14ac:dyDescent="0.25"/>
    <row r="2" spans="1:15" ht="20.100000000000001" customHeight="1" x14ac:dyDescent="0.25"/>
    <row r="3" spans="1:15" ht="20.100000000000001" customHeight="1" x14ac:dyDescent="0.25"/>
    <row r="4" spans="1:15" ht="20.100000000000001" customHeight="1" x14ac:dyDescent="0.25"/>
    <row r="5" spans="1:15" ht="20.100000000000001" customHeight="1" x14ac:dyDescent="0.25"/>
    <row r="6" spans="1:15" ht="20.100000000000001" customHeight="1" x14ac:dyDescent="0.25"/>
    <row r="7" spans="1:15" ht="20.100000000000001" customHeight="1" x14ac:dyDescent="0.25"/>
    <row r="8" spans="1:15" ht="20.100000000000001" customHeight="1" thickBot="1" x14ac:dyDescent="0.3"/>
    <row r="9" spans="1:15" s="34" customFormat="1" ht="20.100000000000001" customHeight="1" thickBot="1" x14ac:dyDescent="0.4">
      <c r="A9" s="35"/>
      <c r="B9" s="36"/>
      <c r="D9" s="35"/>
      <c r="E9" s="37"/>
      <c r="J9" s="322" t="s">
        <v>1283</v>
      </c>
      <c r="K9" s="323"/>
      <c r="L9" s="323"/>
      <c r="M9" s="323"/>
      <c r="N9" s="323"/>
      <c r="O9" s="324"/>
    </row>
    <row r="10" spans="1:15" ht="21.75" thickBot="1" x14ac:dyDescent="0.3">
      <c r="A10" s="291" t="s">
        <v>1239</v>
      </c>
      <c r="B10" s="297" t="s">
        <v>1156</v>
      </c>
      <c r="C10" s="267"/>
      <c r="D10" s="298"/>
      <c r="E10" s="294" t="s">
        <v>1294</v>
      </c>
      <c r="F10" s="325" t="s">
        <v>1291</v>
      </c>
      <c r="G10" s="326"/>
      <c r="H10" s="326"/>
      <c r="I10" s="327"/>
      <c r="J10" s="307" t="s">
        <v>1284</v>
      </c>
      <c r="K10" s="308"/>
      <c r="L10" s="309"/>
      <c r="M10" s="313" t="s">
        <v>1287</v>
      </c>
      <c r="N10" s="314"/>
      <c r="O10" s="315"/>
    </row>
    <row r="11" spans="1:15" ht="19.5" thickBot="1" x14ac:dyDescent="0.3">
      <c r="A11" s="292"/>
      <c r="B11" s="299"/>
      <c r="C11" s="268"/>
      <c r="D11" s="300"/>
      <c r="E11" s="295"/>
      <c r="F11" s="301" t="s">
        <v>1292</v>
      </c>
      <c r="G11" s="302"/>
      <c r="H11" s="303" t="s">
        <v>1163</v>
      </c>
      <c r="I11" s="305" t="s">
        <v>1162</v>
      </c>
      <c r="J11" s="310"/>
      <c r="K11" s="311"/>
      <c r="L11" s="312"/>
      <c r="M11" s="316"/>
      <c r="N11" s="317"/>
      <c r="O11" s="318"/>
    </row>
    <row r="12" spans="1:15" ht="20.100000000000001" customHeight="1" thickBot="1" x14ac:dyDescent="0.3">
      <c r="A12" s="293"/>
      <c r="B12" s="4" t="s">
        <v>1392</v>
      </c>
      <c r="C12" s="28" t="s">
        <v>1174</v>
      </c>
      <c r="D12" s="20" t="s">
        <v>1238</v>
      </c>
      <c r="E12" s="296"/>
      <c r="F12" s="97" t="s">
        <v>1285</v>
      </c>
      <c r="G12" s="98" t="s">
        <v>1286</v>
      </c>
      <c r="H12" s="304"/>
      <c r="I12" s="306"/>
      <c r="J12" s="47" t="s">
        <v>7</v>
      </c>
      <c r="K12" s="45" t="s">
        <v>1245</v>
      </c>
      <c r="L12" s="48" t="s">
        <v>8</v>
      </c>
      <c r="M12" s="51" t="s">
        <v>7</v>
      </c>
      <c r="N12" s="45" t="s">
        <v>1245</v>
      </c>
      <c r="O12" s="41" t="s">
        <v>8</v>
      </c>
    </row>
    <row r="13" spans="1:15" ht="15.75" customHeight="1" x14ac:dyDescent="0.25">
      <c r="A13" s="54" t="s">
        <v>1228</v>
      </c>
      <c r="B13" s="55" t="s">
        <v>61</v>
      </c>
      <c r="C13" s="56" t="str">
        <f>IFERROR(IF(B13="No CAS","",INDEX('DEQ Pollutant List'!$C$7:$C$614,MATCH('3. Pollutant Emissions - EF'!B13,'DEQ Pollutant List'!$B$7:$B$614,0))),"")</f>
        <v>Amitrole</v>
      </c>
      <c r="D13" s="53">
        <f>IFERROR(IF(OR($B13="",$B13="No CAS",$B13="18540-29-9",$B13="7440-02-0"),INDEX('DEQ Pollutant List'!$A$7:$A$614,MATCH($C13,'DEQ Pollutant List'!$C$7:$C$614,0)),INDEX('DEQ Pollutant List'!$A$7:$A$614,MATCH($B13,'DEQ Pollutant List'!$B$7:$B$614,0))),"")</f>
        <v>25</v>
      </c>
      <c r="E13" s="65">
        <v>0.97499999999999998</v>
      </c>
      <c r="F13" s="66">
        <v>2.5</v>
      </c>
      <c r="G13" s="67"/>
      <c r="H13" s="68" t="s">
        <v>1220</v>
      </c>
      <c r="I13" s="69" t="s">
        <v>1289</v>
      </c>
      <c r="J13" s="70">
        <f>$F13*'2. Emissions Units &amp; Activities'!H$13*(1-$E13)</f>
        <v>6.2500000000000053</v>
      </c>
      <c r="K13" s="71">
        <f>$F13*'2. Emissions Units &amp; Activities'!I$13*(1-$E13)</f>
        <v>8.7500000000000071</v>
      </c>
      <c r="L13" s="68">
        <f>$F13*'2. Emissions Units &amp; Activities'!J$13*(1-$E13)</f>
        <v>12.500000000000011</v>
      </c>
      <c r="M13" s="70">
        <f>$F13*'2. Emissions Units &amp; Activities'!K$13*(1-$E13)</f>
        <v>1.8750000000000017E-2</v>
      </c>
      <c r="N13" s="71">
        <f>$F13*'2. Emissions Units &amp; Activities'!L$13*(1-$E13)</f>
        <v>3.1250000000000028E-2</v>
      </c>
      <c r="O13" s="68">
        <f>$F13*'2. Emissions Units &amp; Activities'!M$13*(1-$E13)</f>
        <v>5.0000000000000044E-2</v>
      </c>
    </row>
    <row r="14" spans="1:15" x14ac:dyDescent="0.25">
      <c r="A14" s="54" t="s">
        <v>1228</v>
      </c>
      <c r="B14" s="57" t="s">
        <v>83</v>
      </c>
      <c r="C14" s="58" t="str">
        <f>IFERROR(IF(B14="No CAS","",INDEX('DEQ Pollutant List'!$C$7:$C$614,MATCH('3. Pollutant Emissions - EF'!B14,'DEQ Pollutant List'!$B$7:$B$614,0))),"")</f>
        <v>Arsenic and compounds</v>
      </c>
      <c r="D14" s="53">
        <f>IFERROR(IF(OR($B14="",$B14="No CAS"),INDEX('DEQ Pollutant List'!$A$7:$A$614,MATCH($C14,'DEQ Pollutant List'!$C$7:$C$614,0)),INDEX('DEQ Pollutant List'!$A$7:$A$614,MATCH($B14,'DEQ Pollutant List'!$B$7:$B$614,0))),"")</f>
        <v>37</v>
      </c>
      <c r="E14" s="72">
        <v>0</v>
      </c>
      <c r="F14" s="73">
        <v>0.1</v>
      </c>
      <c r="G14" s="74"/>
      <c r="H14" s="68" t="s">
        <v>1220</v>
      </c>
      <c r="I14" s="69" t="s">
        <v>1221</v>
      </c>
      <c r="J14" s="73">
        <f>$F14*'2. Emissions Units &amp; Activities'!H$13*(1-$E14)</f>
        <v>10</v>
      </c>
      <c r="K14" s="75">
        <f>$F14*'2. Emissions Units &amp; Activities'!I$13*(1-$E14)</f>
        <v>14</v>
      </c>
      <c r="L14" s="68">
        <f>$F14*'2. Emissions Units &amp; Activities'!J$13*(1-$E14)</f>
        <v>20</v>
      </c>
      <c r="M14" s="73">
        <f>$F14*'2. Emissions Units &amp; Activities'!K$13*(1-$E14)</f>
        <v>0.03</v>
      </c>
      <c r="N14" s="75">
        <f>$F14*'2. Emissions Units &amp; Activities'!L$13*(1-$E14)</f>
        <v>0.05</v>
      </c>
      <c r="O14" s="68">
        <f>$F14*'2. Emissions Units &amp; Activities'!M$13*(1-$E14)</f>
        <v>8.0000000000000016E-2</v>
      </c>
    </row>
    <row r="15" spans="1:15" ht="15.75" thickBot="1" x14ac:dyDescent="0.3">
      <c r="A15" s="106"/>
      <c r="B15" s="117"/>
      <c r="C15" s="109" t="str">
        <f>IFERROR(IF(B15="No CAS","",INDEX('DEQ Pollutant List'!$C$7:$C$614,MATCH('3. Pollutant Emissions - EF'!B15,'DEQ Pollutant List'!$B$7:$B$614,0))),"")</f>
        <v/>
      </c>
      <c r="D15" s="118" t="str">
        <f>IFERROR(IF(OR($B15="",$B15="No CAS"),INDEX('DEQ Pollutant List'!$A$7:$A$614,MATCH($C15,'DEQ Pollutant List'!$C$7:$C$614,0)),INDEX('DEQ Pollutant List'!$A$7:$A$614,MATCH($B15,'DEQ Pollutant List'!$B$7:$B$614,0))),"")</f>
        <v/>
      </c>
      <c r="E15" s="119"/>
      <c r="F15" s="114"/>
      <c r="G15" s="120"/>
      <c r="H15" s="116"/>
      <c r="I15" s="113"/>
      <c r="J15" s="114"/>
      <c r="K15" s="115"/>
      <c r="L15" s="116"/>
      <c r="M15" s="114"/>
      <c r="N15" s="115"/>
      <c r="O15" s="116"/>
    </row>
    <row r="16" spans="1:15" x14ac:dyDescent="0.25">
      <c r="A16" s="206" t="s">
        <v>1415</v>
      </c>
      <c r="B16" s="206" t="s">
        <v>101</v>
      </c>
      <c r="C16" s="61" t="str">
        <f>IFERROR(IF(B16="No CAS","",INDEX('DEQ Pollutant List'!$C$7:$C$614,MATCH('3. Pollutant Emissions - EF'!B16,'DEQ Pollutant List'!$B$7:$B$614,0))),"")</f>
        <v>Benzene</v>
      </c>
      <c r="D16" s="207">
        <v>0</v>
      </c>
      <c r="E16" s="207">
        <v>0</v>
      </c>
      <c r="F16" s="208">
        <v>0.18629999999999999</v>
      </c>
      <c r="G16" s="208">
        <f>F16</f>
        <v>0.18629999999999999</v>
      </c>
      <c r="H16" s="208" t="s">
        <v>1397</v>
      </c>
      <c r="I16" s="208" t="s">
        <v>1426</v>
      </c>
      <c r="J16" s="218" t="s">
        <v>1398</v>
      </c>
      <c r="K16" s="237">
        <f>L16</f>
        <v>40.770295650000001</v>
      </c>
      <c r="L16" s="237">
        <f>$B$66*(F16/1000)*$B$67*(($B$71-$B$72/60)+$B$73*$B$72/60)</f>
        <v>40.770295650000001</v>
      </c>
      <c r="M16" s="218" t="s">
        <v>1398</v>
      </c>
      <c r="N16" s="242">
        <f>O16</f>
        <v>4.0770295650000001</v>
      </c>
      <c r="O16" s="237">
        <f>(G16/1000)*$B$66*$B$67*(($B$69-$B$70/60)+$B$73*$B$70/60)</f>
        <v>4.0770295650000001</v>
      </c>
    </row>
    <row r="17" spans="1:15" x14ac:dyDescent="0.25">
      <c r="A17" s="209" t="s">
        <v>1415</v>
      </c>
      <c r="B17" s="209" t="s">
        <v>147</v>
      </c>
      <c r="C17" s="61" t="str">
        <f>IFERROR(IF(B17="No CAS","",INDEX('DEQ Pollutant List'!$C$7:$C$614,MATCH('3. Pollutant Emissions - EF'!B17,'DEQ Pollutant List'!$B$7:$B$614,0))),"")</f>
        <v>1,3-Butadiene</v>
      </c>
      <c r="D17" s="210">
        <v>0</v>
      </c>
      <c r="E17" s="210">
        <v>0</v>
      </c>
      <c r="F17" s="211">
        <v>0.21740000000000001</v>
      </c>
      <c r="G17" s="211">
        <f t="shared" ref="G17:G39" si="0">F17</f>
        <v>0.21740000000000001</v>
      </c>
      <c r="H17" s="211" t="s">
        <v>1397</v>
      </c>
      <c r="I17" s="211" t="s">
        <v>1426</v>
      </c>
      <c r="J17" s="219" t="s">
        <v>1398</v>
      </c>
      <c r="K17" s="238">
        <f t="shared" ref="K17:K63" si="1">L17</f>
        <v>47.576287033333337</v>
      </c>
      <c r="L17" s="238">
        <f>$B$66*(F17/1000)*$B$67*(($B$71-$B$72/60)+$B$73*$B$72/60)</f>
        <v>47.576287033333337</v>
      </c>
      <c r="M17" s="219" t="s">
        <v>1398</v>
      </c>
      <c r="N17" s="240">
        <f t="shared" ref="N17:N63" si="2">O17</f>
        <v>4.7576287033333333</v>
      </c>
      <c r="O17" s="238">
        <f>(G17/1000)*$B$66*$B$67*(($B$69-$B$70/60)+$B$73*$B$70/60)</f>
        <v>4.7576287033333333</v>
      </c>
    </row>
    <row r="18" spans="1:15" x14ac:dyDescent="0.25">
      <c r="A18" s="209" t="s">
        <v>1415</v>
      </c>
      <c r="B18" s="209" t="s">
        <v>167</v>
      </c>
      <c r="C18" s="61" t="str">
        <f>IFERROR(IF(B18="No CAS","",INDEX('DEQ Pollutant List'!$C$7:$C$614,MATCH('3. Pollutant Emissions - EF'!B18,'DEQ Pollutant List'!$B$7:$B$614,0))),"")</f>
        <v>Cadmium and compounds</v>
      </c>
      <c r="D18" s="210">
        <v>0</v>
      </c>
      <c r="E18" s="210">
        <v>0</v>
      </c>
      <c r="F18" s="211">
        <v>1.5E-3</v>
      </c>
      <c r="G18" s="211">
        <f t="shared" si="0"/>
        <v>1.5E-3</v>
      </c>
      <c r="H18" s="211" t="s">
        <v>1397</v>
      </c>
      <c r="I18" s="211" t="s">
        <v>1426</v>
      </c>
      <c r="J18" s="219" t="s">
        <v>1398</v>
      </c>
      <c r="K18" s="220">
        <f t="shared" si="1"/>
        <v>0.31017</v>
      </c>
      <c r="L18" s="220">
        <f>(F18/1000)*$B$66*$B$67*$B$71</f>
        <v>0.31017</v>
      </c>
      <c r="M18" s="219" t="s">
        <v>1398</v>
      </c>
      <c r="N18" s="220">
        <f t="shared" si="2"/>
        <v>3.1016999999999999E-2</v>
      </c>
      <c r="O18" s="220">
        <f>$B$66*(G18/1000)*$B$67*$B$69</f>
        <v>3.1016999999999999E-2</v>
      </c>
    </row>
    <row r="19" spans="1:15" x14ac:dyDescent="0.25">
      <c r="A19" s="209" t="s">
        <v>1415</v>
      </c>
      <c r="B19" s="209" t="s">
        <v>481</v>
      </c>
      <c r="C19" s="61" t="str">
        <f>IFERROR(IF(B19="No CAS","",INDEX('DEQ Pollutant List'!$C$7:$C$614,MATCH('3. Pollutant Emissions - EF'!B19,'DEQ Pollutant List'!$B$7:$B$614,0))),"")</f>
        <v>Formaldehyde</v>
      </c>
      <c r="D19" s="210">
        <v>0</v>
      </c>
      <c r="E19" s="210">
        <v>0</v>
      </c>
      <c r="F19" s="211">
        <v>1.7261</v>
      </c>
      <c r="G19" s="211">
        <f t="shared" si="0"/>
        <v>1.7261</v>
      </c>
      <c r="H19" s="211" t="s">
        <v>1397</v>
      </c>
      <c r="I19" s="211" t="s">
        <v>1426</v>
      </c>
      <c r="J19" s="219" t="s">
        <v>1398</v>
      </c>
      <c r="K19" s="239">
        <f t="shared" si="1"/>
        <v>379.52807867333337</v>
      </c>
      <c r="L19" s="239">
        <f>$B$66*(F19/1000)*$B$67*(($B$71-$B$72/60)+$B$74*$B$72/60)</f>
        <v>379.52807867333337</v>
      </c>
      <c r="M19" s="219" t="s">
        <v>1398</v>
      </c>
      <c r="N19" s="243">
        <f t="shared" si="2"/>
        <v>37.952807867333327</v>
      </c>
      <c r="O19" s="239">
        <f>$B$66*(G19/1000)*$B$67*(($B$69-$B$70/60)+$B$74*$B$70/60)</f>
        <v>37.952807867333327</v>
      </c>
    </row>
    <row r="20" spans="1:15" x14ac:dyDescent="0.25">
      <c r="A20" s="209" t="s">
        <v>1415</v>
      </c>
      <c r="B20" s="209" t="s">
        <v>250</v>
      </c>
      <c r="C20" s="61" t="str">
        <f>IFERROR(IF(B20="No CAS","",INDEX('DEQ Pollutant List'!$C$7:$C$614,MATCH('3. Pollutant Emissions - EF'!B20,'DEQ Pollutant List'!$B$7:$B$614,0))),"")</f>
        <v>Chromium VI, chromate, and dichromate particulate</v>
      </c>
      <c r="D20" s="210">
        <v>0</v>
      </c>
      <c r="E20" s="210">
        <v>0</v>
      </c>
      <c r="F20" s="211">
        <v>1E-4</v>
      </c>
      <c r="G20" s="211">
        <f t="shared" si="0"/>
        <v>1E-4</v>
      </c>
      <c r="H20" s="211" t="s">
        <v>1397</v>
      </c>
      <c r="I20" s="211" t="s">
        <v>1426</v>
      </c>
      <c r="J20" s="219" t="s">
        <v>1398</v>
      </c>
      <c r="K20" s="220">
        <f t="shared" si="1"/>
        <v>2.0678000000000002E-2</v>
      </c>
      <c r="L20" s="220">
        <f>(F20/1000)*$B$66*$B$67*$B$71</f>
        <v>2.0678000000000002E-2</v>
      </c>
      <c r="M20" s="219" t="s">
        <v>1398</v>
      </c>
      <c r="N20" s="220">
        <f t="shared" si="2"/>
        <v>2.0678000000000003E-3</v>
      </c>
      <c r="O20" s="220">
        <f>$B$66*(G20/1000)*$B$67*$B$69</f>
        <v>2.0678000000000003E-3</v>
      </c>
    </row>
    <row r="21" spans="1:15" x14ac:dyDescent="0.25">
      <c r="A21" s="209" t="s">
        <v>1415</v>
      </c>
      <c r="B21" s="209" t="s">
        <v>83</v>
      </c>
      <c r="C21" s="61" t="str">
        <f>IFERROR(IF(B21="No CAS","",INDEX('DEQ Pollutant List'!$C$7:$C$614,MATCH('3. Pollutant Emissions - EF'!B21,'DEQ Pollutant List'!$B$7:$B$614,0))),"")</f>
        <v>Arsenic and compounds</v>
      </c>
      <c r="D21" s="210">
        <v>0</v>
      </c>
      <c r="E21" s="210">
        <v>0</v>
      </c>
      <c r="F21" s="211">
        <v>1.6000000000000001E-3</v>
      </c>
      <c r="G21" s="211">
        <f t="shared" si="0"/>
        <v>1.6000000000000001E-3</v>
      </c>
      <c r="H21" s="211" t="s">
        <v>1397</v>
      </c>
      <c r="I21" s="211" t="s">
        <v>1426</v>
      </c>
      <c r="J21" s="219" t="s">
        <v>1398</v>
      </c>
      <c r="K21" s="220">
        <f t="shared" si="1"/>
        <v>0.33084800000000003</v>
      </c>
      <c r="L21" s="220">
        <f>(F21/1000)*$B$66*$B$67*$B$71</f>
        <v>0.33084800000000003</v>
      </c>
      <c r="M21" s="219" t="s">
        <v>1398</v>
      </c>
      <c r="N21" s="220">
        <f t="shared" si="2"/>
        <v>3.3084800000000004E-2</v>
      </c>
      <c r="O21" s="220">
        <f>$B$66*(G21/1000)*$B$67*$B$69</f>
        <v>3.3084800000000004E-2</v>
      </c>
    </row>
    <row r="22" spans="1:15" x14ac:dyDescent="0.25">
      <c r="A22" s="209" t="s">
        <v>1415</v>
      </c>
      <c r="B22" s="209" t="s">
        <v>556</v>
      </c>
      <c r="C22" s="61" t="str">
        <f>IFERROR(IF(B22="No CAS","",INDEX('DEQ Pollutant List'!$C$7:$C$614,MATCH('3. Pollutant Emissions - EF'!B22,'DEQ Pollutant List'!$B$7:$B$614,0))),"")</f>
        <v>Lead and compounds</v>
      </c>
      <c r="D22" s="210">
        <v>0</v>
      </c>
      <c r="E22" s="210">
        <v>0</v>
      </c>
      <c r="F22" s="211">
        <v>8.3000000000000001E-3</v>
      </c>
      <c r="G22" s="211">
        <f t="shared" si="0"/>
        <v>8.3000000000000001E-3</v>
      </c>
      <c r="H22" s="211" t="s">
        <v>1397</v>
      </c>
      <c r="I22" s="211" t="s">
        <v>1426</v>
      </c>
      <c r="J22" s="219" t="s">
        <v>1398</v>
      </c>
      <c r="K22" s="217">
        <f t="shared" si="1"/>
        <v>1.7162740000000001</v>
      </c>
      <c r="L22" s="217">
        <f>(F22/1000)*$B$66*$B$67*$B$71</f>
        <v>1.7162740000000001</v>
      </c>
      <c r="M22" s="219" t="s">
        <v>1398</v>
      </c>
      <c r="N22" s="220">
        <f t="shared" si="2"/>
        <v>0.17162740000000001</v>
      </c>
      <c r="O22" s="220">
        <f>$B$66*(G22/1000)*$B$67*$B$69</f>
        <v>0.17162740000000001</v>
      </c>
    </row>
    <row r="23" spans="1:15" x14ac:dyDescent="0.25">
      <c r="A23" s="209" t="s">
        <v>1415</v>
      </c>
      <c r="B23" s="209" t="s">
        <v>634</v>
      </c>
      <c r="C23" s="61" t="str">
        <f>IFERROR(IF(B23="No CAS","",INDEX('DEQ Pollutant List'!$C$7:$C$614,MATCH('3. Pollutant Emissions - EF'!B23,'DEQ Pollutant List'!$B$7:$B$614,0))),"")</f>
        <v>Nickel and compounds</v>
      </c>
      <c r="D23" s="210">
        <v>0</v>
      </c>
      <c r="E23" s="210">
        <v>0</v>
      </c>
      <c r="F23" s="211">
        <v>3.8999999999999998E-3</v>
      </c>
      <c r="G23" s="211">
        <f t="shared" si="0"/>
        <v>3.8999999999999998E-3</v>
      </c>
      <c r="H23" s="211" t="s">
        <v>1397</v>
      </c>
      <c r="I23" s="211" t="s">
        <v>1426</v>
      </c>
      <c r="J23" s="219" t="s">
        <v>1398</v>
      </c>
      <c r="K23" s="220">
        <f t="shared" si="1"/>
        <v>0.80644199999999999</v>
      </c>
      <c r="L23" s="220">
        <f>(F23/1000)*$B$66*$B$67*$B$71</f>
        <v>0.80644199999999999</v>
      </c>
      <c r="M23" s="219" t="s">
        <v>1398</v>
      </c>
      <c r="N23" s="220">
        <f t="shared" si="2"/>
        <v>8.0644199999999999E-2</v>
      </c>
      <c r="O23" s="220">
        <f>$B$66*(G23/1000)*$B$67*$B$69</f>
        <v>8.0644199999999999E-2</v>
      </c>
    </row>
    <row r="24" spans="1:15" x14ac:dyDescent="0.25">
      <c r="A24" s="209" t="s">
        <v>1415</v>
      </c>
      <c r="B24" s="209" t="s">
        <v>632</v>
      </c>
      <c r="C24" s="61" t="str">
        <f>IFERROR(IF(B24="No CAS","",INDEX('DEQ Pollutant List'!$C$7:$C$614,MATCH('3. Pollutant Emissions - EF'!B24,'DEQ Pollutant List'!$B$7:$B$614,0))),"")</f>
        <v>Naphthalene</v>
      </c>
      <c r="D24" s="210">
        <v>0</v>
      </c>
      <c r="E24" s="210">
        <v>0</v>
      </c>
      <c r="F24" s="211">
        <v>1.9699999999999999E-2</v>
      </c>
      <c r="G24" s="211">
        <f t="shared" si="0"/>
        <v>1.9699999999999999E-2</v>
      </c>
      <c r="H24" s="211" t="s">
        <v>1397</v>
      </c>
      <c r="I24" s="211" t="s">
        <v>1426</v>
      </c>
      <c r="J24" s="219" t="s">
        <v>1398</v>
      </c>
      <c r="K24" s="238">
        <f t="shared" si="1"/>
        <v>4.3111906833333329</v>
      </c>
      <c r="L24" s="238">
        <f>$B$66*(F24/1000)*$B$67*(($B$71-$B$72/60)+$B$73*$B$72/60)</f>
        <v>4.3111906833333329</v>
      </c>
      <c r="M24" s="219" t="s">
        <v>1398</v>
      </c>
      <c r="N24" s="240">
        <f t="shared" si="2"/>
        <v>0.4311190683333333</v>
      </c>
      <c r="O24" s="240">
        <f>(G24/1000)*$B$66*$B$67*(($B$69-$B$70/60)+$B$73*$B$70/60)</f>
        <v>0.4311190683333333</v>
      </c>
    </row>
    <row r="25" spans="1:15" x14ac:dyDescent="0.25">
      <c r="A25" s="209" t="s">
        <v>1415</v>
      </c>
      <c r="B25" s="209" t="s">
        <v>1384</v>
      </c>
      <c r="C25" s="61" t="str">
        <f>IFERROR(IF(B25="No CAS","",INDEX('DEQ Pollutant List'!$C$7:$C$614,MATCH('3. Pollutant Emissions - EF'!B25,'DEQ Pollutant List'!$B$7:$B$614,0))),"")</f>
        <v>Polycyclic aromatic hydrocarbons (PAHs)</v>
      </c>
      <c r="D25" s="210">
        <v>0</v>
      </c>
      <c r="E25" s="210">
        <v>0</v>
      </c>
      <c r="F25" s="211">
        <v>3.6200000000000003E-2</v>
      </c>
      <c r="G25" s="211">
        <f t="shared" si="0"/>
        <v>3.6200000000000003E-2</v>
      </c>
      <c r="H25" s="211" t="s">
        <v>1397</v>
      </c>
      <c r="I25" s="211" t="s">
        <v>1426</v>
      </c>
      <c r="J25" s="219" t="s">
        <v>1398</v>
      </c>
      <c r="K25" s="238">
        <f t="shared" si="1"/>
        <v>7.9220864333333347</v>
      </c>
      <c r="L25" s="238">
        <f>$B$66*(F25/1000)*$B$67*(($B$71-$B$72/60)+$B$73*$B$72/60)</f>
        <v>7.9220864333333347</v>
      </c>
      <c r="M25" s="219" t="s">
        <v>1398</v>
      </c>
      <c r="N25" s="240">
        <f t="shared" si="2"/>
        <v>0.79220864333333341</v>
      </c>
      <c r="O25" s="238">
        <f>(G25/1000)*$B$66*$B$67*(($B$69-$B$70/60)+$B$73*$B$70/60)</f>
        <v>0.79220864333333341</v>
      </c>
    </row>
    <row r="26" spans="1:15" x14ac:dyDescent="0.25">
      <c r="A26" s="209" t="s">
        <v>1415</v>
      </c>
      <c r="B26" s="209" t="s">
        <v>885</v>
      </c>
      <c r="C26" s="61" t="str">
        <f>IFERROR(IF(B26="No CAS","",INDEX('DEQ Pollutant List'!$C$7:$C$614,MATCH('3. Pollutant Emissions - EF'!B26,'DEQ Pollutant List'!$B$7:$B$614,0))),"")</f>
        <v>Benzo[a]pyrene</v>
      </c>
      <c r="D26" s="210">
        <v>0</v>
      </c>
      <c r="E26" s="210">
        <v>0</v>
      </c>
      <c r="F26" s="212">
        <v>3.5466000000000002E-5</v>
      </c>
      <c r="G26" s="211">
        <f t="shared" si="0"/>
        <v>3.5466000000000002E-5</v>
      </c>
      <c r="H26" s="211" t="s">
        <v>1397</v>
      </c>
      <c r="I26" s="211" t="s">
        <v>1426</v>
      </c>
      <c r="J26" s="219" t="s">
        <v>1398</v>
      </c>
      <c r="K26" s="240">
        <f t="shared" si="1"/>
        <v>7.7614562830000009E-3</v>
      </c>
      <c r="L26" s="240">
        <f>$B$66*(F26/1000)*$B$67*(($B$71-$B$72/60)+$B$73*$B$72/60)</f>
        <v>7.7614562830000009E-3</v>
      </c>
      <c r="M26" s="219" t="s">
        <v>1398</v>
      </c>
      <c r="N26" s="240">
        <f t="shared" si="2"/>
        <v>7.7614562830000003E-4</v>
      </c>
      <c r="O26" s="240">
        <f>(G26/1000)*$B$66*$B$67*(($B$69-$B$70/60)+$B$73*$B$70/60)</f>
        <v>7.7614562830000003E-4</v>
      </c>
    </row>
    <row r="27" spans="1:15" x14ac:dyDescent="0.25">
      <c r="A27" s="209" t="s">
        <v>1415</v>
      </c>
      <c r="B27" s="209" t="s">
        <v>15</v>
      </c>
      <c r="C27" s="61" t="str">
        <f>IFERROR(IF(B27="No CAS","",INDEX('DEQ Pollutant List'!$C$7:$C$614,MATCH('3. Pollutant Emissions - EF'!B27,'DEQ Pollutant List'!$B$7:$B$614,0))),"")</f>
        <v>Acetaldehyde</v>
      </c>
      <c r="D27" s="210">
        <v>0</v>
      </c>
      <c r="E27" s="210">
        <v>0</v>
      </c>
      <c r="F27" s="211">
        <v>0.7833</v>
      </c>
      <c r="G27" s="211">
        <f t="shared" si="0"/>
        <v>0.7833</v>
      </c>
      <c r="H27" s="211" t="s">
        <v>1397</v>
      </c>
      <c r="I27" s="211" t="s">
        <v>1426</v>
      </c>
      <c r="J27" s="219" t="s">
        <v>1398</v>
      </c>
      <c r="K27" s="238">
        <f t="shared" si="1"/>
        <v>171.41906914999998</v>
      </c>
      <c r="L27" s="238">
        <f>$B$66*(F27/1000)*$B$67*(($B$71-$B$72/60)+$B$73*$B$72/60)</f>
        <v>171.41906914999998</v>
      </c>
      <c r="M27" s="219" t="s">
        <v>1398</v>
      </c>
      <c r="N27" s="240">
        <f t="shared" si="2"/>
        <v>17.141906914999996</v>
      </c>
      <c r="O27" s="238">
        <f>(G27/1000)*$B$66*$B$67*(($B$69-$B$70/60)+$B$73*$B$70/60)</f>
        <v>17.141906914999996</v>
      </c>
    </row>
    <row r="28" spans="1:15" x14ac:dyDescent="0.25">
      <c r="A28" s="209" t="s">
        <v>1415</v>
      </c>
      <c r="B28" s="209" t="s">
        <v>25</v>
      </c>
      <c r="C28" s="61" t="str">
        <f>IFERROR(IF(B28="No CAS","",INDEX('DEQ Pollutant List'!$C$7:$C$614,MATCH('3. Pollutant Emissions - EF'!B28,'DEQ Pollutant List'!$B$7:$B$614,0))),"")</f>
        <v>Acrolein</v>
      </c>
      <c r="D28" s="210">
        <v>0</v>
      </c>
      <c r="E28" s="210">
        <v>0</v>
      </c>
      <c r="F28" s="211">
        <v>3.39E-2</v>
      </c>
      <c r="G28" s="211">
        <f t="shared" si="0"/>
        <v>3.39E-2</v>
      </c>
      <c r="H28" s="211" t="s">
        <v>1397</v>
      </c>
      <c r="I28" s="211" t="s">
        <v>1426</v>
      </c>
      <c r="J28" s="219" t="s">
        <v>1398</v>
      </c>
      <c r="K28" s="238">
        <f t="shared" si="1"/>
        <v>7.41874945</v>
      </c>
      <c r="L28" s="238">
        <f>$B$66*(F28/1000)*$B$67*(($B$71-$B$72/60)+$B$73*$B$72/60)</f>
        <v>7.41874945</v>
      </c>
      <c r="M28" s="219" t="s">
        <v>1398</v>
      </c>
      <c r="N28" s="240">
        <f t="shared" si="2"/>
        <v>0.74187494499999995</v>
      </c>
      <c r="O28" s="238">
        <f>(G28/1000)*$B$66*$B$67*(($B$69-$B$70/60)+$B$73*$B$70/60)</f>
        <v>0.74187494499999995</v>
      </c>
    </row>
    <row r="29" spans="1:15" x14ac:dyDescent="0.25">
      <c r="A29" s="209" t="s">
        <v>1415</v>
      </c>
      <c r="B29" s="209" t="s">
        <v>63</v>
      </c>
      <c r="C29" s="61" t="str">
        <f>IFERROR(IF(B29="No CAS","",INDEX('DEQ Pollutant List'!$C$7:$C$614,MATCH('3. Pollutant Emissions - EF'!B29,'DEQ Pollutant List'!$B$7:$B$614,0))),"")</f>
        <v>Ammonia</v>
      </c>
      <c r="D29" s="210">
        <v>0</v>
      </c>
      <c r="E29" s="210">
        <v>0</v>
      </c>
      <c r="F29" s="211">
        <v>0.8</v>
      </c>
      <c r="G29" s="211">
        <f t="shared" si="0"/>
        <v>0.8</v>
      </c>
      <c r="H29" s="211" t="s">
        <v>1397</v>
      </c>
      <c r="I29" s="211" t="s">
        <v>1426</v>
      </c>
      <c r="J29" s="219" t="s">
        <v>1398</v>
      </c>
      <c r="K29" s="217">
        <f t="shared" si="1"/>
        <v>165.42400000000001</v>
      </c>
      <c r="L29" s="217">
        <f>(F29/1000)*$B$66*$B$67*$B$71</f>
        <v>165.42400000000001</v>
      </c>
      <c r="M29" s="219" t="s">
        <v>1398</v>
      </c>
      <c r="N29" s="220">
        <f t="shared" si="2"/>
        <v>16.542400000000001</v>
      </c>
      <c r="O29" s="220">
        <f>$B$66*(G29/1000)*$B$67*$B$69</f>
        <v>16.542400000000001</v>
      </c>
    </row>
    <row r="30" spans="1:15" x14ac:dyDescent="0.25">
      <c r="A30" s="209" t="s">
        <v>1415</v>
      </c>
      <c r="B30" s="209" t="s">
        <v>258</v>
      </c>
      <c r="C30" s="61" t="str">
        <f>IFERROR(IF(B30="No CAS","",INDEX('DEQ Pollutant List'!$C$7:$C$614,MATCH('3. Pollutant Emissions - EF'!B30,'DEQ Pollutant List'!$B$7:$B$614,0))),"")</f>
        <v>Copper and compounds</v>
      </c>
      <c r="D30" s="210">
        <v>0</v>
      </c>
      <c r="E30" s="210">
        <v>0</v>
      </c>
      <c r="F30" s="211">
        <v>4.1000000000000003E-3</v>
      </c>
      <c r="G30" s="211">
        <f t="shared" si="0"/>
        <v>4.1000000000000003E-3</v>
      </c>
      <c r="H30" s="211" t="s">
        <v>1397</v>
      </c>
      <c r="I30" s="211" t="s">
        <v>1426</v>
      </c>
      <c r="J30" s="219" t="s">
        <v>1398</v>
      </c>
      <c r="K30" s="220">
        <f t="shared" si="1"/>
        <v>0.84779800000000016</v>
      </c>
      <c r="L30" s="220">
        <f>(F30/1000)*$B$66*$B$67*$B$71</f>
        <v>0.84779800000000016</v>
      </c>
      <c r="M30" s="219" t="s">
        <v>1398</v>
      </c>
      <c r="N30" s="220">
        <f t="shared" si="2"/>
        <v>8.4779800000000016E-2</v>
      </c>
      <c r="O30" s="220">
        <f>$B$66*(G30/1000)*$B$67*$B$69</f>
        <v>8.4779800000000016E-2</v>
      </c>
    </row>
    <row r="31" spans="1:15" x14ac:dyDescent="0.25">
      <c r="A31" s="209" t="s">
        <v>1415</v>
      </c>
      <c r="B31" s="209" t="s">
        <v>444</v>
      </c>
      <c r="C31" s="61" t="str">
        <f>IFERROR(IF(B31="No CAS","",INDEX('DEQ Pollutant List'!$C$7:$C$614,MATCH('3. Pollutant Emissions - EF'!B31,'DEQ Pollutant List'!$B$7:$B$614,0))),"")</f>
        <v>Ethyl benzene</v>
      </c>
      <c r="D31" s="210">
        <v>0</v>
      </c>
      <c r="E31" s="210">
        <v>0</v>
      </c>
      <c r="F31" s="211">
        <v>1.09E-2</v>
      </c>
      <c r="G31" s="211">
        <f t="shared" si="0"/>
        <v>1.09E-2</v>
      </c>
      <c r="H31" s="211" t="s">
        <v>1397</v>
      </c>
      <c r="I31" s="211" t="s">
        <v>1426</v>
      </c>
      <c r="J31" s="219" t="s">
        <v>1398</v>
      </c>
      <c r="K31" s="238">
        <f t="shared" si="1"/>
        <v>2.385379616666667</v>
      </c>
      <c r="L31" s="238">
        <f>$B$66*(F31/1000)*$B$67*(($B$71-$B$72/60)+$B$73*$B$72/60)</f>
        <v>2.385379616666667</v>
      </c>
      <c r="M31" s="219" t="s">
        <v>1398</v>
      </c>
      <c r="N31" s="240">
        <f t="shared" si="2"/>
        <v>0.23853796166666669</v>
      </c>
      <c r="O31" s="240">
        <f>(G31/1000)*$B$66*$B$67*(($B$69-$B$70/60)+$B$73*$B$70/60)</f>
        <v>0.23853796166666669</v>
      </c>
    </row>
    <row r="32" spans="1:15" x14ac:dyDescent="0.25">
      <c r="A32" s="209" t="s">
        <v>1415</v>
      </c>
      <c r="B32" s="209" t="s">
        <v>524</v>
      </c>
      <c r="C32" s="61" t="str">
        <f>IFERROR(IF(B32="No CAS","",INDEX('DEQ Pollutant List'!$C$7:$C$614,MATCH('3. Pollutant Emissions - EF'!B32,'DEQ Pollutant List'!$B$7:$B$614,0))),"")</f>
        <v>Hexane</v>
      </c>
      <c r="D32" s="210">
        <v>0</v>
      </c>
      <c r="E32" s="210">
        <v>0</v>
      </c>
      <c r="F32" s="211">
        <v>2.69E-2</v>
      </c>
      <c r="G32" s="211">
        <f t="shared" si="0"/>
        <v>2.69E-2</v>
      </c>
      <c r="H32" s="211" t="s">
        <v>1397</v>
      </c>
      <c r="I32" s="211" t="s">
        <v>1426</v>
      </c>
      <c r="J32" s="219" t="s">
        <v>1398</v>
      </c>
      <c r="K32" s="238">
        <f t="shared" si="1"/>
        <v>5.8868542833333342</v>
      </c>
      <c r="L32" s="238">
        <f>$B$66*(F32/1000)*$B$67*(($B$71-$B$72/60)+$B$73*$B$72/60)</f>
        <v>5.8868542833333342</v>
      </c>
      <c r="M32" s="219" t="s">
        <v>1398</v>
      </c>
      <c r="N32" s="240">
        <f t="shared" si="2"/>
        <v>0.58868542833333337</v>
      </c>
      <c r="O32" s="238">
        <f>(G32/1000)*$B$66*$B$67*(($B$69-$B$70/60)+$B$73*$B$70/60)</f>
        <v>0.58868542833333337</v>
      </c>
    </row>
    <row r="33" spans="1:15" x14ac:dyDescent="0.25">
      <c r="A33" s="209" t="s">
        <v>1415</v>
      </c>
      <c r="B33" s="209" t="s">
        <v>530</v>
      </c>
      <c r="C33" s="61" t="str">
        <f>IFERROR(IF(B33="No CAS","",INDEX('DEQ Pollutant List'!$C$7:$C$614,MATCH('3. Pollutant Emissions - EF'!B33,'DEQ Pollutant List'!$B$7:$B$614,0))),"")</f>
        <v>Hydrochloric acid</v>
      </c>
      <c r="D33" s="210">
        <v>0</v>
      </c>
      <c r="E33" s="210">
        <v>0</v>
      </c>
      <c r="F33" s="211">
        <v>0.18629999999999999</v>
      </c>
      <c r="G33" s="211">
        <f t="shared" si="0"/>
        <v>0.18629999999999999</v>
      </c>
      <c r="H33" s="211" t="s">
        <v>1397</v>
      </c>
      <c r="I33" s="211" t="s">
        <v>1426</v>
      </c>
      <c r="J33" s="219" t="s">
        <v>1398</v>
      </c>
      <c r="K33" s="238">
        <f t="shared" si="1"/>
        <v>40.770295650000001</v>
      </c>
      <c r="L33" s="238">
        <f>$B$66*(F33/1000)*$B$67*(($B$71-$B$72/60)+$B$73*$B$72/60)</f>
        <v>40.770295650000001</v>
      </c>
      <c r="M33" s="219" t="s">
        <v>1398</v>
      </c>
      <c r="N33" s="240">
        <f t="shared" si="2"/>
        <v>4.0770295650000001</v>
      </c>
      <c r="O33" s="238">
        <f>(G33/1000)*$B$66*$B$67*(($B$69-$B$70/60)+$B$73*$B$70/60)</f>
        <v>4.0770295650000001</v>
      </c>
    </row>
    <row r="34" spans="1:15" x14ac:dyDescent="0.25">
      <c r="A34" s="209" t="s">
        <v>1415</v>
      </c>
      <c r="B34" s="209" t="s">
        <v>562</v>
      </c>
      <c r="C34" s="61" t="str">
        <f>IFERROR(IF(B34="No CAS","",INDEX('DEQ Pollutant List'!$C$7:$C$614,MATCH('3. Pollutant Emissions - EF'!B34,'DEQ Pollutant List'!$B$7:$B$614,0))),"")</f>
        <v>Manganese and compounds</v>
      </c>
      <c r="D34" s="210">
        <v>0</v>
      </c>
      <c r="E34" s="210">
        <v>0</v>
      </c>
      <c r="F34" s="211">
        <v>3.0999999999999999E-3</v>
      </c>
      <c r="G34" s="211">
        <f t="shared" si="0"/>
        <v>3.0999999999999999E-3</v>
      </c>
      <c r="H34" s="211" t="s">
        <v>1397</v>
      </c>
      <c r="I34" s="211" t="s">
        <v>1426</v>
      </c>
      <c r="J34" s="219" t="s">
        <v>1398</v>
      </c>
      <c r="K34" s="220">
        <f t="shared" si="1"/>
        <v>0.64101799999999998</v>
      </c>
      <c r="L34" s="220">
        <f>(F34/1000)*$B$66*$B$67*$B$71</f>
        <v>0.64101799999999998</v>
      </c>
      <c r="M34" s="219" t="s">
        <v>1398</v>
      </c>
      <c r="N34" s="220">
        <f t="shared" si="2"/>
        <v>6.41018E-2</v>
      </c>
      <c r="O34" s="220">
        <f>$B$66*(G34/1000)*$B$67*$B$69</f>
        <v>6.41018E-2</v>
      </c>
    </row>
    <row r="35" spans="1:15" x14ac:dyDescent="0.25">
      <c r="A35" s="209" t="s">
        <v>1415</v>
      </c>
      <c r="B35" s="209" t="s">
        <v>568</v>
      </c>
      <c r="C35" s="61" t="str">
        <f>IFERROR(IF(B35="No CAS","",INDEX('DEQ Pollutant List'!$C$7:$C$614,MATCH('3. Pollutant Emissions - EF'!B35,'DEQ Pollutant List'!$B$7:$B$614,0))),"")</f>
        <v>Mercury and compounds</v>
      </c>
      <c r="D35" s="210">
        <v>0</v>
      </c>
      <c r="E35" s="210">
        <v>0</v>
      </c>
      <c r="F35" s="211">
        <v>2E-3</v>
      </c>
      <c r="G35" s="211">
        <f t="shared" si="0"/>
        <v>2E-3</v>
      </c>
      <c r="H35" s="211" t="s">
        <v>1397</v>
      </c>
      <c r="I35" s="211" t="s">
        <v>1426</v>
      </c>
      <c r="J35" s="219" t="s">
        <v>1398</v>
      </c>
      <c r="K35" s="220">
        <f t="shared" si="1"/>
        <v>0.41355999999999998</v>
      </c>
      <c r="L35" s="220">
        <f>(F35/1000)*$B$66*$B$67*$B$71</f>
        <v>0.41355999999999998</v>
      </c>
      <c r="M35" s="219" t="s">
        <v>1398</v>
      </c>
      <c r="N35" s="220">
        <f t="shared" si="2"/>
        <v>4.1355999999999997E-2</v>
      </c>
      <c r="O35" s="220">
        <f>$B$66*(G35/1000)*$B$67*$B$69</f>
        <v>4.1355999999999997E-2</v>
      </c>
    </row>
    <row r="36" spans="1:15" x14ac:dyDescent="0.25">
      <c r="A36" s="209" t="s">
        <v>1415</v>
      </c>
      <c r="B36" s="209" t="s">
        <v>1009</v>
      </c>
      <c r="C36" s="61" t="str">
        <f>IFERROR(IF(B36="No CAS","",INDEX('DEQ Pollutant List'!$C$7:$C$614,MATCH('3. Pollutant Emissions - EF'!B36,'DEQ Pollutant List'!$B$7:$B$614,0))),"")</f>
        <v>Selenium and compounds</v>
      </c>
      <c r="D36" s="210">
        <v>0</v>
      </c>
      <c r="E36" s="210">
        <v>0</v>
      </c>
      <c r="F36" s="211">
        <v>2.2000000000000001E-3</v>
      </c>
      <c r="G36" s="211">
        <f t="shared" si="0"/>
        <v>2.2000000000000001E-3</v>
      </c>
      <c r="H36" s="211" t="s">
        <v>1397</v>
      </c>
      <c r="I36" s="211" t="s">
        <v>1426</v>
      </c>
      <c r="J36" s="219" t="s">
        <v>1398</v>
      </c>
      <c r="K36" s="220">
        <f t="shared" si="1"/>
        <v>0.45491599999999999</v>
      </c>
      <c r="L36" s="220">
        <f>(F36/1000)*$B$66*$B$67*$B$71</f>
        <v>0.45491599999999999</v>
      </c>
      <c r="M36" s="219" t="s">
        <v>1398</v>
      </c>
      <c r="N36" s="220">
        <f t="shared" si="2"/>
        <v>4.54916E-2</v>
      </c>
      <c r="O36" s="220">
        <f>$B$66*(G36/1000)*$B$67*$B$69</f>
        <v>4.54916E-2</v>
      </c>
    </row>
    <row r="37" spans="1:15" x14ac:dyDescent="0.25">
      <c r="A37" s="209" t="s">
        <v>1415</v>
      </c>
      <c r="B37" s="209" t="s">
        <v>1061</v>
      </c>
      <c r="C37" s="61" t="str">
        <f>IFERROR(IF(B37="No CAS","",INDEX('DEQ Pollutant List'!$C$7:$C$614,MATCH('3. Pollutant Emissions - EF'!B37,'DEQ Pollutant List'!$B$7:$B$614,0))),"")</f>
        <v>Toluene</v>
      </c>
      <c r="D37" s="210">
        <v>0</v>
      </c>
      <c r="E37" s="210">
        <v>0</v>
      </c>
      <c r="F37" s="211">
        <v>0.10539999999999999</v>
      </c>
      <c r="G37" s="211">
        <f t="shared" si="0"/>
        <v>0.10539999999999999</v>
      </c>
      <c r="H37" s="211" t="s">
        <v>1397</v>
      </c>
      <c r="I37" s="211" t="s">
        <v>1426</v>
      </c>
      <c r="J37" s="219" t="s">
        <v>1398</v>
      </c>
      <c r="K37" s="238">
        <f t="shared" si="1"/>
        <v>23.065964366666662</v>
      </c>
      <c r="L37" s="238">
        <f>$B$66*(F37/1000)*$B$67*(($B$71-$B$72/60)+$B$73*$B$72/60)</f>
        <v>23.065964366666662</v>
      </c>
      <c r="M37" s="219" t="s">
        <v>1398</v>
      </c>
      <c r="N37" s="240">
        <f t="shared" si="2"/>
        <v>2.3065964366666662</v>
      </c>
      <c r="O37" s="238">
        <f>(G37/1000)*$B$66*$B$67*(($B$69-$B$70/60)+$B$73*$B$70/60)</f>
        <v>2.3065964366666662</v>
      </c>
    </row>
    <row r="38" spans="1:15" x14ac:dyDescent="0.25">
      <c r="A38" s="209" t="s">
        <v>1415</v>
      </c>
      <c r="B38" s="209" t="s">
        <v>1144</v>
      </c>
      <c r="C38" s="61" t="str">
        <f>IFERROR(IF(B38="No CAS","",INDEX('DEQ Pollutant List'!$C$7:$C$614,MATCH('3. Pollutant Emissions - EF'!B38,'DEQ Pollutant List'!$B$7:$B$614,0))),"")</f>
        <v>Xylene (mixture), including m-xylene, o-xylene, p-xylene</v>
      </c>
      <c r="D38" s="210">
        <v>0</v>
      </c>
      <c r="E38" s="210">
        <v>0</v>
      </c>
      <c r="F38" s="211">
        <v>4.24E-2</v>
      </c>
      <c r="G38" s="211">
        <f t="shared" si="0"/>
        <v>4.24E-2</v>
      </c>
      <c r="H38" s="211" t="s">
        <v>1397</v>
      </c>
      <c r="I38" s="211" t="s">
        <v>1426</v>
      </c>
      <c r="J38" s="219" t="s">
        <v>1398</v>
      </c>
      <c r="K38" s="238">
        <f t="shared" si="1"/>
        <v>9.2789078666666676</v>
      </c>
      <c r="L38" s="238">
        <f>$B$66*(F38/1000)*$B$67*(($B$71-$B$72/60)+$B$73*$B$72/60)</f>
        <v>9.2789078666666676</v>
      </c>
      <c r="M38" s="219" t="s">
        <v>1398</v>
      </c>
      <c r="N38" s="240">
        <f t="shared" si="2"/>
        <v>0.92789078666666669</v>
      </c>
      <c r="O38" s="238">
        <f>(G38/1000)*$B$66*$B$67*(($B$69-$B$70/60)+$B$73*$B$70/60)</f>
        <v>0.92789078666666669</v>
      </c>
    </row>
    <row r="39" spans="1:15" x14ac:dyDescent="0.25">
      <c r="A39" s="209" t="s">
        <v>1415</v>
      </c>
      <c r="B39" s="209" t="s">
        <v>1371</v>
      </c>
      <c r="C39" s="61" t="str">
        <f>IFERROR(IF(B39="No CAS","",INDEX('DEQ Pollutant List'!$C$7:$C$614,MATCH('3. Pollutant Emissions - EF'!B39,'DEQ Pollutant List'!$B$7:$B$614,0))),"")</f>
        <v>Diesel Particulate Matter</v>
      </c>
      <c r="D39" s="210">
        <v>0</v>
      </c>
      <c r="E39" s="210">
        <v>0</v>
      </c>
      <c r="F39" s="211">
        <f>B68*1000/B67</f>
        <v>5.6872037914691944</v>
      </c>
      <c r="G39" s="211">
        <f t="shared" si="0"/>
        <v>5.6872037914691944</v>
      </c>
      <c r="H39" s="211" t="s">
        <v>1397</v>
      </c>
      <c r="I39" s="211" t="s">
        <v>1426</v>
      </c>
      <c r="J39" s="219" t="s">
        <v>1398</v>
      </c>
      <c r="K39" s="217">
        <f t="shared" si="1"/>
        <v>1244.5999999999999</v>
      </c>
      <c r="L39" s="217">
        <f>$B$66*(F39/1000)*$B$67*(($B$71-$B$72/60)+$B$73*$B$72/60)</f>
        <v>1244.5999999999999</v>
      </c>
      <c r="M39" s="219" t="s">
        <v>1398</v>
      </c>
      <c r="N39" s="217">
        <f t="shared" si="2"/>
        <v>124.46</v>
      </c>
      <c r="O39" s="217">
        <f>(G39/1000)*$B$66*$B$67*(($B$69-$B$70/60)+$B$73*$B$70/60)</f>
        <v>124.46</v>
      </c>
    </row>
    <row r="40" spans="1:15" x14ac:dyDescent="0.25">
      <c r="A40" s="209" t="s">
        <v>1416</v>
      </c>
      <c r="B40" s="209" t="s">
        <v>101</v>
      </c>
      <c r="C40" s="61" t="str">
        <f>IFERROR(IF(B40="No CAS","",INDEX('DEQ Pollutant List'!$C$7:$C$614,MATCH('3. Pollutant Emissions - EF'!B40,'DEQ Pollutant List'!$B$7:$B$614,0))),"")</f>
        <v>Benzene</v>
      </c>
      <c r="D40" s="210">
        <v>0</v>
      </c>
      <c r="E40" s="210">
        <v>0</v>
      </c>
      <c r="F40" s="211">
        <v>0.18629999999999999</v>
      </c>
      <c r="G40" s="211">
        <f>F40</f>
        <v>0.18629999999999999</v>
      </c>
      <c r="H40" s="211" t="s">
        <v>1397</v>
      </c>
      <c r="I40" s="211" t="s">
        <v>1426</v>
      </c>
      <c r="J40" s="219" t="s">
        <v>1398</v>
      </c>
      <c r="K40" s="217">
        <f>L40</f>
        <v>22.049241524999999</v>
      </c>
      <c r="L40" s="217">
        <f>(F40/1000)*$B$78*(($B$82-$B$83/60)+$B$83*$B$84/60)</f>
        <v>22.049241524999999</v>
      </c>
      <c r="M40" s="219" t="s">
        <v>1398</v>
      </c>
      <c r="N40" s="217">
        <f>O40</f>
        <v>3.7442108249999997</v>
      </c>
      <c r="O40" s="217">
        <f>(G40/1000)*$B$78*(($B$80-$B$81/60)+$B$81*$B$84/60)</f>
        <v>3.7442108249999997</v>
      </c>
    </row>
    <row r="41" spans="1:15" x14ac:dyDescent="0.25">
      <c r="A41" s="209" t="s">
        <v>1416</v>
      </c>
      <c r="B41" s="209" t="s">
        <v>147</v>
      </c>
      <c r="C41" s="61" t="str">
        <f>IFERROR(IF(B41="No CAS","",INDEX('DEQ Pollutant List'!$C$7:$C$614,MATCH('3. Pollutant Emissions - EF'!B41,'DEQ Pollutant List'!$B$7:$B$614,0))),"")</f>
        <v>1,3-Butadiene</v>
      </c>
      <c r="D41" s="210">
        <v>0</v>
      </c>
      <c r="E41" s="210">
        <v>0</v>
      </c>
      <c r="F41" s="211">
        <v>0.21740000000000001</v>
      </c>
      <c r="G41" s="211">
        <f t="shared" ref="G41:G63" si="3">F41</f>
        <v>0.21740000000000001</v>
      </c>
      <c r="H41" s="211" t="s">
        <v>1397</v>
      </c>
      <c r="I41" s="211" t="s">
        <v>1426</v>
      </c>
      <c r="J41" s="219" t="s">
        <v>1398</v>
      </c>
      <c r="K41" s="238">
        <f t="shared" si="1"/>
        <v>25.730032783333332</v>
      </c>
      <c r="L41" s="238">
        <f>(F41/1000)*$B$78*(($B$82-$B$83/60)+$B$83*$B$84/60)</f>
        <v>25.730032783333332</v>
      </c>
      <c r="M41" s="219" t="s">
        <v>1398</v>
      </c>
      <c r="N41" s="240">
        <f t="shared" si="2"/>
        <v>4.3692508500000002</v>
      </c>
      <c r="O41" s="238">
        <f>(G41/1000)*$B$78*(($B$80-$B$81/60)+$B$81*$B$84/60)</f>
        <v>4.3692508500000002</v>
      </c>
    </row>
    <row r="42" spans="1:15" x14ac:dyDescent="0.25">
      <c r="A42" s="209" t="s">
        <v>1416</v>
      </c>
      <c r="B42" s="209" t="s">
        <v>167</v>
      </c>
      <c r="C42" s="61" t="str">
        <f>IFERROR(IF(B42="No CAS","",INDEX('DEQ Pollutant List'!$C$7:$C$614,MATCH('3. Pollutant Emissions - EF'!B42,'DEQ Pollutant List'!$B$7:$B$614,0))),"")</f>
        <v>Cadmium and compounds</v>
      </c>
      <c r="D42" s="210">
        <v>0</v>
      </c>
      <c r="E42" s="210">
        <v>0</v>
      </c>
      <c r="F42" s="211">
        <v>1.5E-3</v>
      </c>
      <c r="G42" s="211">
        <f t="shared" si="3"/>
        <v>1.5E-3</v>
      </c>
      <c r="H42" s="211" t="s">
        <v>1397</v>
      </c>
      <c r="I42" s="211" t="s">
        <v>1426</v>
      </c>
      <c r="J42" s="219" t="s">
        <v>1398</v>
      </c>
      <c r="K42" s="220">
        <f t="shared" si="1"/>
        <v>0.16774500000000001</v>
      </c>
      <c r="L42" s="220">
        <f>(F42/1000)*$B$78*$B$82</f>
        <v>0.16774500000000001</v>
      </c>
      <c r="M42" s="219" t="s">
        <v>1398</v>
      </c>
      <c r="N42" s="220">
        <f t="shared" si="2"/>
        <v>2.8485E-2</v>
      </c>
      <c r="O42" s="220">
        <f>(G42/1000)*$B$78*$B$80</f>
        <v>2.8485E-2</v>
      </c>
    </row>
    <row r="43" spans="1:15" x14ac:dyDescent="0.25">
      <c r="A43" s="209" t="s">
        <v>1416</v>
      </c>
      <c r="B43" s="209" t="s">
        <v>481</v>
      </c>
      <c r="C43" s="61" t="str">
        <f>IFERROR(IF(B43="No CAS","",INDEX('DEQ Pollutant List'!$C$7:$C$614,MATCH('3. Pollutant Emissions - EF'!B43,'DEQ Pollutant List'!$B$7:$B$614,0))),"")</f>
        <v>Formaldehyde</v>
      </c>
      <c r="D43" s="210">
        <v>0</v>
      </c>
      <c r="E43" s="210">
        <v>0</v>
      </c>
      <c r="F43" s="211">
        <v>1.7261</v>
      </c>
      <c r="G43" s="211">
        <f t="shared" si="3"/>
        <v>1.7261</v>
      </c>
      <c r="H43" s="211" t="s">
        <v>1397</v>
      </c>
      <c r="I43" s="211" t="s">
        <v>1426</v>
      </c>
      <c r="J43" s="219" t="s">
        <v>1398</v>
      </c>
      <c r="K43" s="239">
        <f t="shared" si="1"/>
        <v>205.25498132333331</v>
      </c>
      <c r="L43" s="239">
        <f>(F43/1000)*$B$78*(($B$82-$B$83/60)+$B$85*$B$83/60)</f>
        <v>205.25498132333331</v>
      </c>
      <c r="M43" s="219" t="s">
        <v>1398</v>
      </c>
      <c r="N43" s="243">
        <f t="shared" si="2"/>
        <v>34.854619470000003</v>
      </c>
      <c r="O43" s="239">
        <f>(G43/1000)*$B$78*(($B$80-$B$81/60)+$B$85*$B$81/60)</f>
        <v>34.854619470000003</v>
      </c>
    </row>
    <row r="44" spans="1:15" x14ac:dyDescent="0.25">
      <c r="A44" s="209" t="s">
        <v>1416</v>
      </c>
      <c r="B44" s="209" t="s">
        <v>250</v>
      </c>
      <c r="C44" s="61" t="str">
        <f>IFERROR(IF(B44="No CAS","",INDEX('DEQ Pollutant List'!$C$7:$C$614,MATCH('3. Pollutant Emissions - EF'!B44,'DEQ Pollutant List'!$B$7:$B$614,0))),"")</f>
        <v>Chromium VI, chromate, and dichromate particulate</v>
      </c>
      <c r="D44" s="210">
        <v>0</v>
      </c>
      <c r="E44" s="210">
        <v>0</v>
      </c>
      <c r="F44" s="211">
        <v>1E-4</v>
      </c>
      <c r="G44" s="211">
        <f t="shared" si="3"/>
        <v>1E-4</v>
      </c>
      <c r="H44" s="211" t="s">
        <v>1397</v>
      </c>
      <c r="I44" s="211" t="s">
        <v>1426</v>
      </c>
      <c r="J44" s="219" t="s">
        <v>1398</v>
      </c>
      <c r="K44" s="220">
        <f t="shared" si="1"/>
        <v>1.1183E-2</v>
      </c>
      <c r="L44" s="220">
        <f>(F44/1000)*$B$78*$B$82</f>
        <v>1.1183E-2</v>
      </c>
      <c r="M44" s="219" t="s">
        <v>1398</v>
      </c>
      <c r="N44" s="220">
        <f t="shared" si="2"/>
        <v>1.8990000000000001E-3</v>
      </c>
      <c r="O44" s="220">
        <f>(G44/1000)*$B$78*$B$80</f>
        <v>1.8990000000000001E-3</v>
      </c>
    </row>
    <row r="45" spans="1:15" x14ac:dyDescent="0.25">
      <c r="A45" s="209" t="s">
        <v>1416</v>
      </c>
      <c r="B45" s="209" t="s">
        <v>83</v>
      </c>
      <c r="C45" s="61" t="str">
        <f>IFERROR(IF(B45="No CAS","",INDEX('DEQ Pollutant List'!$C$7:$C$614,MATCH('3. Pollutant Emissions - EF'!B45,'DEQ Pollutant List'!$B$7:$B$614,0))),"")</f>
        <v>Arsenic and compounds</v>
      </c>
      <c r="D45" s="210">
        <v>0</v>
      </c>
      <c r="E45" s="210">
        <v>0</v>
      </c>
      <c r="F45" s="211">
        <v>1.6000000000000001E-3</v>
      </c>
      <c r="G45" s="211">
        <f t="shared" si="3"/>
        <v>1.6000000000000001E-3</v>
      </c>
      <c r="H45" s="211" t="s">
        <v>1397</v>
      </c>
      <c r="I45" s="211" t="s">
        <v>1426</v>
      </c>
      <c r="J45" s="219" t="s">
        <v>1398</v>
      </c>
      <c r="K45" s="220">
        <f t="shared" si="1"/>
        <v>0.178928</v>
      </c>
      <c r="L45" s="220">
        <f>(F45/1000)*$B$78*$B$82</f>
        <v>0.178928</v>
      </c>
      <c r="M45" s="219" t="s">
        <v>1398</v>
      </c>
      <c r="N45" s="220">
        <f t="shared" si="2"/>
        <v>3.0384000000000001E-2</v>
      </c>
      <c r="O45" s="220">
        <f>(G45/1000)*$B$78*$B$80</f>
        <v>3.0384000000000001E-2</v>
      </c>
    </row>
    <row r="46" spans="1:15" x14ac:dyDescent="0.25">
      <c r="A46" s="209" t="s">
        <v>1416</v>
      </c>
      <c r="B46" s="209" t="s">
        <v>556</v>
      </c>
      <c r="C46" s="61" t="str">
        <f>IFERROR(IF(B46="No CAS","",INDEX('DEQ Pollutant List'!$C$7:$C$614,MATCH('3. Pollutant Emissions - EF'!B46,'DEQ Pollutant List'!$B$7:$B$614,0))),"")</f>
        <v>Lead and compounds</v>
      </c>
      <c r="D46" s="210">
        <v>0</v>
      </c>
      <c r="E46" s="210">
        <v>0</v>
      </c>
      <c r="F46" s="211">
        <v>8.3000000000000001E-3</v>
      </c>
      <c r="G46" s="211">
        <f t="shared" si="3"/>
        <v>8.3000000000000001E-3</v>
      </c>
      <c r="H46" s="211" t="s">
        <v>1397</v>
      </c>
      <c r="I46" s="211" t="s">
        <v>1426</v>
      </c>
      <c r="J46" s="219" t="s">
        <v>1398</v>
      </c>
      <c r="K46" s="220">
        <f t="shared" si="1"/>
        <v>0.92818900000000004</v>
      </c>
      <c r="L46" s="220">
        <f>(F46/1000)*$B$78*$B$82</f>
        <v>0.92818900000000004</v>
      </c>
      <c r="M46" s="219" t="s">
        <v>1398</v>
      </c>
      <c r="N46" s="220">
        <f t="shared" si="2"/>
        <v>0.15761700000000001</v>
      </c>
      <c r="O46" s="220">
        <f>(G46/1000)*$B$78*$B$80</f>
        <v>0.15761700000000001</v>
      </c>
    </row>
    <row r="47" spans="1:15" x14ac:dyDescent="0.25">
      <c r="A47" s="209" t="s">
        <v>1416</v>
      </c>
      <c r="B47" s="209" t="s">
        <v>634</v>
      </c>
      <c r="C47" s="61" t="str">
        <f>IFERROR(IF(B47="No CAS","",INDEX('DEQ Pollutant List'!$C$7:$C$614,MATCH('3. Pollutant Emissions - EF'!B47,'DEQ Pollutant List'!$B$7:$B$614,0))),"")</f>
        <v>Nickel and compounds</v>
      </c>
      <c r="D47" s="210">
        <v>0</v>
      </c>
      <c r="E47" s="210">
        <v>0</v>
      </c>
      <c r="F47" s="211">
        <v>3.8999999999999998E-3</v>
      </c>
      <c r="G47" s="211">
        <f t="shared" si="3"/>
        <v>3.8999999999999998E-3</v>
      </c>
      <c r="H47" s="211" t="s">
        <v>1397</v>
      </c>
      <c r="I47" s="211" t="s">
        <v>1426</v>
      </c>
      <c r="J47" s="219" t="s">
        <v>1398</v>
      </c>
      <c r="K47" s="220">
        <f t="shared" si="1"/>
        <v>0.436137</v>
      </c>
      <c r="L47" s="220">
        <f>(F47/1000)*$B$78*$B$82</f>
        <v>0.436137</v>
      </c>
      <c r="M47" s="219" t="s">
        <v>1398</v>
      </c>
      <c r="N47" s="220">
        <f t="shared" si="2"/>
        <v>7.4061000000000002E-2</v>
      </c>
      <c r="O47" s="220">
        <f>(G47/1000)*$B$78*$B$80</f>
        <v>7.4061000000000002E-2</v>
      </c>
    </row>
    <row r="48" spans="1:15" x14ac:dyDescent="0.25">
      <c r="A48" s="209" t="s">
        <v>1416</v>
      </c>
      <c r="B48" s="209" t="s">
        <v>632</v>
      </c>
      <c r="C48" s="61" t="str">
        <f>IFERROR(IF(B48="No CAS","",INDEX('DEQ Pollutant List'!$C$7:$C$614,MATCH('3. Pollutant Emissions - EF'!B48,'DEQ Pollutant List'!$B$7:$B$614,0))),"")</f>
        <v>Naphthalene</v>
      </c>
      <c r="D48" s="210">
        <v>0</v>
      </c>
      <c r="E48" s="210">
        <v>0</v>
      </c>
      <c r="F48" s="211">
        <v>1.9699999999999999E-2</v>
      </c>
      <c r="G48" s="211">
        <f t="shared" si="3"/>
        <v>1.9699999999999999E-2</v>
      </c>
      <c r="H48" s="211" t="s">
        <v>1397</v>
      </c>
      <c r="I48" s="211" t="s">
        <v>1426</v>
      </c>
      <c r="J48" s="219" t="s">
        <v>1398</v>
      </c>
      <c r="K48" s="238">
        <f t="shared" si="1"/>
        <v>2.3315623083333326</v>
      </c>
      <c r="L48" s="238">
        <f>(F48/1000)*$B$78*(($B$82-$B$83/60)+$B$83*$B$84/60)</f>
        <v>2.3315623083333326</v>
      </c>
      <c r="M48" s="219" t="s">
        <v>1398</v>
      </c>
      <c r="N48" s="240">
        <f t="shared" si="2"/>
        <v>0.39592567499999992</v>
      </c>
      <c r="O48" s="240">
        <f>(G48/1000)*$B$78*(($B$80-$B$81/60)+$B$81*$B$84/60)</f>
        <v>0.39592567499999992</v>
      </c>
    </row>
    <row r="49" spans="1:15" x14ac:dyDescent="0.25">
      <c r="A49" s="209" t="s">
        <v>1416</v>
      </c>
      <c r="B49" s="209" t="s">
        <v>1384</v>
      </c>
      <c r="C49" s="61" t="str">
        <f>IFERROR(IF(B49="No CAS","",INDEX('DEQ Pollutant List'!$C$7:$C$614,MATCH('3. Pollutant Emissions - EF'!B49,'DEQ Pollutant List'!$B$7:$B$614,0))),"")</f>
        <v>Polycyclic aromatic hydrocarbons (PAHs)</v>
      </c>
      <c r="D49" s="210">
        <v>0</v>
      </c>
      <c r="E49" s="210">
        <v>0</v>
      </c>
      <c r="F49" s="211">
        <v>3.6200000000000003E-2</v>
      </c>
      <c r="G49" s="211">
        <f t="shared" si="3"/>
        <v>3.6200000000000003E-2</v>
      </c>
      <c r="H49" s="211" t="s">
        <v>1397</v>
      </c>
      <c r="I49" s="211" t="s">
        <v>1426</v>
      </c>
      <c r="J49" s="219" t="s">
        <v>1398</v>
      </c>
      <c r="K49" s="238">
        <f t="shared" si="1"/>
        <v>4.2843936833333336</v>
      </c>
      <c r="L49" s="238">
        <f>(F49/1000)*$B$78*(($B$82-$B$83/60)+$B$83*$B$84/60)</f>
        <v>4.2843936833333336</v>
      </c>
      <c r="M49" s="219" t="s">
        <v>1398</v>
      </c>
      <c r="N49" s="240">
        <f t="shared" si="2"/>
        <v>0.72753855000000012</v>
      </c>
      <c r="O49" s="238">
        <f>(G49/1000)*$B$78*(($B$80-$B$81/60)+$B$81*$B$84/60)</f>
        <v>0.72753855000000012</v>
      </c>
    </row>
    <row r="50" spans="1:15" x14ac:dyDescent="0.25">
      <c r="A50" s="209" t="s">
        <v>1416</v>
      </c>
      <c r="B50" s="209" t="s">
        <v>885</v>
      </c>
      <c r="C50" s="61" t="str">
        <f>IFERROR(IF(B50="No CAS","",INDEX('DEQ Pollutant List'!$C$7:$C$614,MATCH('3. Pollutant Emissions - EF'!B50,'DEQ Pollutant List'!$B$7:$B$614,0))),"")</f>
        <v>Benzo[a]pyrene</v>
      </c>
      <c r="D50" s="210">
        <v>0</v>
      </c>
      <c r="E50" s="210">
        <v>0</v>
      </c>
      <c r="F50" s="212">
        <v>3.5466000000000002E-5</v>
      </c>
      <c r="G50" s="211">
        <f t="shared" si="3"/>
        <v>3.5466000000000002E-5</v>
      </c>
      <c r="H50" s="211" t="s">
        <v>1397</v>
      </c>
      <c r="I50" s="211" t="s">
        <v>1426</v>
      </c>
      <c r="J50" s="219" t="s">
        <v>1398</v>
      </c>
      <c r="K50" s="240">
        <f t="shared" si="1"/>
        <v>4.1975222755E-3</v>
      </c>
      <c r="L50" s="240">
        <f>(F50/1000)*$B$78*(($B$82-$B$83/60)+$B$83*$B$84/60)</f>
        <v>4.1975222755E-3</v>
      </c>
      <c r="M50" s="219" t="s">
        <v>1398</v>
      </c>
      <c r="N50" s="240">
        <f t="shared" si="2"/>
        <v>7.1278680150000003E-4</v>
      </c>
      <c r="O50" s="240">
        <f>(G50/1000)*$B$78*(($B$80-$B$81/60)+$B$81*$B$84/60)</f>
        <v>7.1278680150000003E-4</v>
      </c>
    </row>
    <row r="51" spans="1:15" x14ac:dyDescent="0.25">
      <c r="A51" s="209" t="s">
        <v>1416</v>
      </c>
      <c r="B51" s="209" t="s">
        <v>15</v>
      </c>
      <c r="C51" s="61" t="str">
        <f>IFERROR(IF(B51="No CAS","",INDEX('DEQ Pollutant List'!$C$7:$C$614,MATCH('3. Pollutant Emissions - EF'!B51,'DEQ Pollutant List'!$B$7:$B$614,0))),"")</f>
        <v>Acetaldehyde</v>
      </c>
      <c r="D51" s="210">
        <v>0</v>
      </c>
      <c r="E51" s="210">
        <v>0</v>
      </c>
      <c r="F51" s="211">
        <v>0.7833</v>
      </c>
      <c r="G51" s="211">
        <f t="shared" si="3"/>
        <v>0.7833</v>
      </c>
      <c r="H51" s="211" t="s">
        <v>1397</v>
      </c>
      <c r="I51" s="211" t="s">
        <v>1426</v>
      </c>
      <c r="J51" s="219" t="s">
        <v>1398</v>
      </c>
      <c r="K51" s="238">
        <f t="shared" si="1"/>
        <v>92.706231275000007</v>
      </c>
      <c r="L51" s="238">
        <f>(F51/1000)*$B$78*(($B$82-$B$83/60)+$B$83*$B$84/60)</f>
        <v>92.706231275000007</v>
      </c>
      <c r="M51" s="219" t="s">
        <v>1398</v>
      </c>
      <c r="N51" s="240">
        <f t="shared" si="2"/>
        <v>15.742567575000001</v>
      </c>
      <c r="O51" s="238">
        <f>(G51/1000)*$B$78*(($B$80-$B$81/60)+$B$81*$B$84/60)</f>
        <v>15.742567575000001</v>
      </c>
    </row>
    <row r="52" spans="1:15" x14ac:dyDescent="0.25">
      <c r="A52" s="209" t="s">
        <v>1416</v>
      </c>
      <c r="B52" s="209" t="s">
        <v>25</v>
      </c>
      <c r="C52" s="61" t="str">
        <f>IFERROR(IF(B52="No CAS","",INDEX('DEQ Pollutant List'!$C$7:$C$614,MATCH('3. Pollutant Emissions - EF'!B52,'DEQ Pollutant List'!$B$7:$B$614,0))),"")</f>
        <v>Acrolein</v>
      </c>
      <c r="D52" s="210">
        <v>0</v>
      </c>
      <c r="E52" s="210">
        <v>0</v>
      </c>
      <c r="F52" s="211">
        <v>3.39E-2</v>
      </c>
      <c r="G52" s="211">
        <f t="shared" si="3"/>
        <v>3.39E-2</v>
      </c>
      <c r="H52" s="211" t="s">
        <v>1397</v>
      </c>
      <c r="I52" s="211" t="s">
        <v>1426</v>
      </c>
      <c r="J52" s="219" t="s">
        <v>1398</v>
      </c>
      <c r="K52" s="238">
        <f t="shared" si="1"/>
        <v>4.0121808249999997</v>
      </c>
      <c r="L52" s="238">
        <f>(F52/1000)*$B$78*(($B$82-$B$83/60)+$B$83*$B$84/60)</f>
        <v>4.0121808249999997</v>
      </c>
      <c r="M52" s="219" t="s">
        <v>1398</v>
      </c>
      <c r="N52" s="240">
        <f t="shared" si="2"/>
        <v>0.68131372499999998</v>
      </c>
      <c r="O52" s="238">
        <f>(G52/1000)*$B$78*(($B$80-$B$81/60)+$B$81*$B$84/60)</f>
        <v>0.68131372499999998</v>
      </c>
    </row>
    <row r="53" spans="1:15" x14ac:dyDescent="0.25">
      <c r="A53" s="209" t="s">
        <v>1416</v>
      </c>
      <c r="B53" s="209" t="s">
        <v>63</v>
      </c>
      <c r="C53" s="61" t="str">
        <f>IFERROR(IF(B53="No CAS","",INDEX('DEQ Pollutant List'!$C$7:$C$614,MATCH('3. Pollutant Emissions - EF'!B53,'DEQ Pollutant List'!$B$7:$B$614,0))),"")</f>
        <v>Ammonia</v>
      </c>
      <c r="D53" s="210">
        <v>0</v>
      </c>
      <c r="E53" s="210">
        <v>0</v>
      </c>
      <c r="F53" s="211">
        <v>0.8</v>
      </c>
      <c r="G53" s="211">
        <f t="shared" si="3"/>
        <v>0.8</v>
      </c>
      <c r="H53" s="211" t="s">
        <v>1397</v>
      </c>
      <c r="I53" s="211" t="s">
        <v>1426</v>
      </c>
      <c r="J53" s="219" t="s">
        <v>1398</v>
      </c>
      <c r="K53" s="217">
        <f t="shared" si="1"/>
        <v>89.463999999999999</v>
      </c>
      <c r="L53" s="217">
        <f>(F53/1000)*$B$78*$B$82</f>
        <v>89.463999999999999</v>
      </c>
      <c r="M53" s="219" t="s">
        <v>1398</v>
      </c>
      <c r="N53" s="217">
        <f t="shared" si="2"/>
        <v>15.192</v>
      </c>
      <c r="O53" s="217">
        <f>(G53/1000)*$B$78*$B$80</f>
        <v>15.192</v>
      </c>
    </row>
    <row r="54" spans="1:15" x14ac:dyDescent="0.25">
      <c r="A54" s="209" t="s">
        <v>1416</v>
      </c>
      <c r="B54" s="209" t="s">
        <v>258</v>
      </c>
      <c r="C54" s="61" t="str">
        <f>IFERROR(IF(B54="No CAS","",INDEX('DEQ Pollutant List'!$C$7:$C$614,MATCH('3. Pollutant Emissions - EF'!B54,'DEQ Pollutant List'!$B$7:$B$614,0))),"")</f>
        <v>Copper and compounds</v>
      </c>
      <c r="D54" s="210">
        <v>0</v>
      </c>
      <c r="E54" s="210">
        <v>0</v>
      </c>
      <c r="F54" s="211">
        <v>4.1000000000000003E-3</v>
      </c>
      <c r="G54" s="211">
        <f t="shared" si="3"/>
        <v>4.1000000000000003E-3</v>
      </c>
      <c r="H54" s="211" t="s">
        <v>1397</v>
      </c>
      <c r="I54" s="211" t="s">
        <v>1426</v>
      </c>
      <c r="J54" s="219" t="s">
        <v>1398</v>
      </c>
      <c r="K54" s="220">
        <f t="shared" si="1"/>
        <v>0.4585030000000001</v>
      </c>
      <c r="L54" s="220">
        <f>(F54/1000)*$B$78*$B$82</f>
        <v>0.4585030000000001</v>
      </c>
      <c r="M54" s="219" t="s">
        <v>1398</v>
      </c>
      <c r="N54" s="220">
        <f t="shared" si="2"/>
        <v>7.7859000000000012E-2</v>
      </c>
      <c r="O54" s="220">
        <f>(G54/1000)*$B$78*$B$80</f>
        <v>7.7859000000000012E-2</v>
      </c>
    </row>
    <row r="55" spans="1:15" x14ac:dyDescent="0.25">
      <c r="A55" s="209" t="s">
        <v>1416</v>
      </c>
      <c r="B55" s="209" t="s">
        <v>444</v>
      </c>
      <c r="C55" s="61" t="str">
        <f>IFERROR(IF(B55="No CAS","",INDEX('DEQ Pollutant List'!$C$7:$C$614,MATCH('3. Pollutant Emissions - EF'!B55,'DEQ Pollutant List'!$B$7:$B$614,0))),"")</f>
        <v>Ethyl benzene</v>
      </c>
      <c r="D55" s="210">
        <v>0</v>
      </c>
      <c r="E55" s="210">
        <v>0</v>
      </c>
      <c r="F55" s="211">
        <v>1.09E-2</v>
      </c>
      <c r="G55" s="211">
        <f t="shared" si="3"/>
        <v>1.09E-2</v>
      </c>
      <c r="H55" s="211" t="s">
        <v>1397</v>
      </c>
      <c r="I55" s="211" t="s">
        <v>1426</v>
      </c>
      <c r="J55" s="219" t="s">
        <v>1398</v>
      </c>
      <c r="K55" s="240">
        <f t="shared" si="1"/>
        <v>1.2900522416666667</v>
      </c>
      <c r="L55" s="240">
        <f>(F55/1000)*$B$78*(($B$82-$B$83/60)+$B$83*$B$84/60)</f>
        <v>1.2900522416666667</v>
      </c>
      <c r="M55" s="219" t="s">
        <v>1398</v>
      </c>
      <c r="N55" s="240">
        <f t="shared" si="2"/>
        <v>0.21906547500000001</v>
      </c>
      <c r="O55" s="240">
        <f>(G55/1000)*$B$78*(($B$80-$B$81/60)+$B$81*$B$84/60)</f>
        <v>0.21906547500000001</v>
      </c>
    </row>
    <row r="56" spans="1:15" x14ac:dyDescent="0.25">
      <c r="A56" s="209" t="s">
        <v>1416</v>
      </c>
      <c r="B56" s="209" t="s">
        <v>524</v>
      </c>
      <c r="C56" s="61" t="str">
        <f>IFERROR(IF(B56="No CAS","",INDEX('DEQ Pollutant List'!$C$7:$C$614,MATCH('3. Pollutant Emissions - EF'!B56,'DEQ Pollutant List'!$B$7:$B$614,0))),"")</f>
        <v>Hexane</v>
      </c>
      <c r="D56" s="210">
        <v>0</v>
      </c>
      <c r="E56" s="210">
        <v>0</v>
      </c>
      <c r="F56" s="211">
        <v>2.69E-2</v>
      </c>
      <c r="G56" s="211">
        <f t="shared" si="3"/>
        <v>2.69E-2</v>
      </c>
      <c r="H56" s="211" t="s">
        <v>1397</v>
      </c>
      <c r="I56" s="211" t="s">
        <v>1426</v>
      </c>
      <c r="J56" s="219" t="s">
        <v>1398</v>
      </c>
      <c r="K56" s="238">
        <f t="shared" si="1"/>
        <v>3.1837069083333334</v>
      </c>
      <c r="L56" s="238">
        <f>(F56/1000)*$B$78*(($B$82-$B$83/60)+$B$83*$B$84/60)</f>
        <v>3.1837069083333334</v>
      </c>
      <c r="M56" s="219" t="s">
        <v>1398</v>
      </c>
      <c r="N56" s="240">
        <f t="shared" si="2"/>
        <v>0.54062947500000003</v>
      </c>
      <c r="O56" s="238">
        <f>(G56/1000)*$B$78*(($B$80-$B$81/60)+$B$81*$B$84/60)</f>
        <v>0.54062947500000003</v>
      </c>
    </row>
    <row r="57" spans="1:15" x14ac:dyDescent="0.25">
      <c r="A57" s="209" t="s">
        <v>1416</v>
      </c>
      <c r="B57" s="209" t="s">
        <v>530</v>
      </c>
      <c r="C57" s="61" t="str">
        <f>IFERROR(IF(B57="No CAS","",INDEX('DEQ Pollutant List'!$C$7:$C$614,MATCH('3. Pollutant Emissions - EF'!B57,'DEQ Pollutant List'!$B$7:$B$614,0))),"")</f>
        <v>Hydrochloric acid</v>
      </c>
      <c r="D57" s="210">
        <v>0</v>
      </c>
      <c r="E57" s="210">
        <v>0</v>
      </c>
      <c r="F57" s="211">
        <v>0.18629999999999999</v>
      </c>
      <c r="G57" s="211">
        <f t="shared" si="3"/>
        <v>0.18629999999999999</v>
      </c>
      <c r="H57" s="211" t="s">
        <v>1397</v>
      </c>
      <c r="I57" s="211" t="s">
        <v>1426</v>
      </c>
      <c r="J57" s="219" t="s">
        <v>1398</v>
      </c>
      <c r="K57" s="238">
        <f t="shared" si="1"/>
        <v>22.049241524999999</v>
      </c>
      <c r="L57" s="238">
        <f>(F57/1000)*$B$78*(($B$82-$B$83/60)+$B$83*$B$84/60)</f>
        <v>22.049241524999999</v>
      </c>
      <c r="M57" s="219" t="s">
        <v>1398</v>
      </c>
      <c r="N57" s="240">
        <f t="shared" si="2"/>
        <v>3.7442108249999997</v>
      </c>
      <c r="O57" s="238">
        <f>(G57/1000)*$B$78*(($B$80-$B$81/60)+$B$81*$B$84/60)</f>
        <v>3.7442108249999997</v>
      </c>
    </row>
    <row r="58" spans="1:15" x14ac:dyDescent="0.25">
      <c r="A58" s="209" t="s">
        <v>1416</v>
      </c>
      <c r="B58" s="209" t="s">
        <v>562</v>
      </c>
      <c r="C58" s="61" t="str">
        <f>IFERROR(IF(B58="No CAS","",INDEX('DEQ Pollutant List'!$C$7:$C$614,MATCH('3. Pollutant Emissions - EF'!B58,'DEQ Pollutant List'!$B$7:$B$614,0))),"")</f>
        <v>Manganese and compounds</v>
      </c>
      <c r="D58" s="210">
        <v>0</v>
      </c>
      <c r="E58" s="210">
        <v>0</v>
      </c>
      <c r="F58" s="211">
        <v>3.0999999999999999E-3</v>
      </c>
      <c r="G58" s="211">
        <f t="shared" si="3"/>
        <v>3.0999999999999999E-3</v>
      </c>
      <c r="H58" s="211" t="s">
        <v>1397</v>
      </c>
      <c r="I58" s="211" t="s">
        <v>1426</v>
      </c>
      <c r="J58" s="219" t="s">
        <v>1398</v>
      </c>
      <c r="K58" s="220">
        <f t="shared" si="1"/>
        <v>0.34667300000000001</v>
      </c>
      <c r="L58" s="220">
        <f>(F58/1000)*$B$78*$B$82</f>
        <v>0.34667300000000001</v>
      </c>
      <c r="M58" s="219" t="s">
        <v>1398</v>
      </c>
      <c r="N58" s="220">
        <f t="shared" si="2"/>
        <v>5.8869000000000005E-2</v>
      </c>
      <c r="O58" s="220">
        <f>(G58/1000)*$B$78*$B$80</f>
        <v>5.8869000000000005E-2</v>
      </c>
    </row>
    <row r="59" spans="1:15" x14ac:dyDescent="0.25">
      <c r="A59" s="209" t="s">
        <v>1416</v>
      </c>
      <c r="B59" s="209" t="s">
        <v>568</v>
      </c>
      <c r="C59" s="61" t="str">
        <f>IFERROR(IF(B59="No CAS","",INDEX('DEQ Pollutant List'!$C$7:$C$614,MATCH('3. Pollutant Emissions - EF'!B59,'DEQ Pollutant List'!$B$7:$B$614,0))),"")</f>
        <v>Mercury and compounds</v>
      </c>
      <c r="D59" s="210">
        <v>0</v>
      </c>
      <c r="E59" s="210">
        <v>0</v>
      </c>
      <c r="F59" s="211">
        <v>2E-3</v>
      </c>
      <c r="G59" s="211">
        <f t="shared" si="3"/>
        <v>2E-3</v>
      </c>
      <c r="H59" s="211" t="s">
        <v>1397</v>
      </c>
      <c r="I59" s="211" t="s">
        <v>1426</v>
      </c>
      <c r="J59" s="219" t="s">
        <v>1398</v>
      </c>
      <c r="K59" s="220">
        <f t="shared" si="1"/>
        <v>0.22365999999999997</v>
      </c>
      <c r="L59" s="220">
        <f>(F59/1000)*$B$78*$B$82</f>
        <v>0.22365999999999997</v>
      </c>
      <c r="M59" s="219" t="s">
        <v>1398</v>
      </c>
      <c r="N59" s="220">
        <f t="shared" si="2"/>
        <v>3.7979999999999993E-2</v>
      </c>
      <c r="O59" s="220">
        <f>(G59/1000)*$B$78*$B$80</f>
        <v>3.7979999999999993E-2</v>
      </c>
    </row>
    <row r="60" spans="1:15" x14ac:dyDescent="0.25">
      <c r="A60" s="209" t="s">
        <v>1416</v>
      </c>
      <c r="B60" s="209" t="s">
        <v>1009</v>
      </c>
      <c r="C60" s="61" t="str">
        <f>IFERROR(IF(B60="No CAS","",INDEX('DEQ Pollutant List'!$C$7:$C$614,MATCH('3. Pollutant Emissions - EF'!B60,'DEQ Pollutant List'!$B$7:$B$614,0))),"")</f>
        <v>Selenium and compounds</v>
      </c>
      <c r="D60" s="210">
        <v>0</v>
      </c>
      <c r="E60" s="210">
        <v>0</v>
      </c>
      <c r="F60" s="211">
        <v>2.2000000000000001E-3</v>
      </c>
      <c r="G60" s="211">
        <f t="shared" si="3"/>
        <v>2.2000000000000001E-3</v>
      </c>
      <c r="H60" s="211" t="s">
        <v>1397</v>
      </c>
      <c r="I60" s="211" t="s">
        <v>1426</v>
      </c>
      <c r="J60" s="219" t="s">
        <v>1398</v>
      </c>
      <c r="K60" s="220">
        <f t="shared" si="1"/>
        <v>0.24602599999999999</v>
      </c>
      <c r="L60" s="220">
        <f>(F60/1000)*$B$78*$B$82</f>
        <v>0.24602599999999999</v>
      </c>
      <c r="M60" s="219" t="s">
        <v>1398</v>
      </c>
      <c r="N60" s="220">
        <f t="shared" si="2"/>
        <v>4.1778000000000003E-2</v>
      </c>
      <c r="O60" s="220">
        <f>(G60/1000)*$B$78*$B$80</f>
        <v>4.1778000000000003E-2</v>
      </c>
    </row>
    <row r="61" spans="1:15" x14ac:dyDescent="0.25">
      <c r="A61" s="209" t="s">
        <v>1416</v>
      </c>
      <c r="B61" s="209" t="s">
        <v>1061</v>
      </c>
      <c r="C61" s="61" t="str">
        <f>IFERROR(IF(B61="No CAS","",INDEX('DEQ Pollutant List'!$C$7:$C$614,MATCH('3. Pollutant Emissions - EF'!B61,'DEQ Pollutant List'!$B$7:$B$614,0))),"")</f>
        <v>Toluene</v>
      </c>
      <c r="D61" s="210">
        <v>0</v>
      </c>
      <c r="E61" s="210">
        <v>0</v>
      </c>
      <c r="F61" s="211">
        <v>0.10539999999999999</v>
      </c>
      <c r="G61" s="211">
        <f t="shared" si="3"/>
        <v>0.10539999999999999</v>
      </c>
      <c r="H61" s="211" t="s">
        <v>1397</v>
      </c>
      <c r="I61" s="211" t="s">
        <v>1426</v>
      </c>
      <c r="J61" s="219" t="s">
        <v>1398</v>
      </c>
      <c r="K61" s="238">
        <f t="shared" si="1"/>
        <v>12.474450116666663</v>
      </c>
      <c r="L61" s="238">
        <f>(F61/1000)*$B$78*(($B$82-$B$83/60)+$B$83*$B$84/60)</f>
        <v>12.474450116666663</v>
      </c>
      <c r="M61" s="219" t="s">
        <v>1398</v>
      </c>
      <c r="N61" s="240">
        <f t="shared" si="2"/>
        <v>2.1183028499999996</v>
      </c>
      <c r="O61" s="238">
        <f>(G61/1000)*$B$78*(($B$80-$B$81/60)+$B$81*$B$84/60)</f>
        <v>2.1183028499999996</v>
      </c>
    </row>
    <row r="62" spans="1:15" x14ac:dyDescent="0.25">
      <c r="A62" s="209" t="s">
        <v>1416</v>
      </c>
      <c r="B62" s="209" t="s">
        <v>1144</v>
      </c>
      <c r="C62" s="61" t="str">
        <f>IFERROR(IF(B62="No CAS","",INDEX('DEQ Pollutant List'!$C$7:$C$614,MATCH('3. Pollutant Emissions - EF'!B62,'DEQ Pollutant List'!$B$7:$B$614,0))),"")</f>
        <v>Xylene (mixture), including m-xylene, o-xylene, p-xylene</v>
      </c>
      <c r="D62" s="210">
        <v>0</v>
      </c>
      <c r="E62" s="210">
        <v>0</v>
      </c>
      <c r="F62" s="211">
        <v>4.24E-2</v>
      </c>
      <c r="G62" s="211">
        <f t="shared" si="3"/>
        <v>4.24E-2</v>
      </c>
      <c r="H62" s="211" t="s">
        <v>1397</v>
      </c>
      <c r="I62" s="211" t="s">
        <v>1426</v>
      </c>
      <c r="J62" s="219" t="s">
        <v>1398</v>
      </c>
      <c r="K62" s="238">
        <f t="shared" si="1"/>
        <v>5.0181848666666662</v>
      </c>
      <c r="L62" s="238">
        <f>(F62/1000)*$B$78*(($B$82-$B$83/60)+$B$83*$B$84/60)</f>
        <v>5.0181848666666662</v>
      </c>
      <c r="M62" s="219" t="s">
        <v>1398</v>
      </c>
      <c r="N62" s="240">
        <f t="shared" si="2"/>
        <v>0.85214460000000003</v>
      </c>
      <c r="O62" s="238">
        <f>(G62/1000)*$B$78*(($B$80-$B$81/60)+$B$81*$B$84/60)</f>
        <v>0.85214460000000003</v>
      </c>
    </row>
    <row r="63" spans="1:15" ht="15.75" thickBot="1" x14ac:dyDescent="0.3">
      <c r="A63" s="213" t="s">
        <v>1416</v>
      </c>
      <c r="B63" s="213" t="s">
        <v>1371</v>
      </c>
      <c r="C63" s="61" t="str">
        <f>IFERROR(IF(B63="No CAS","",INDEX('DEQ Pollutant List'!$C$7:$C$614,MATCH('3. Pollutant Emissions - EF'!B63,'DEQ Pollutant List'!$B$7:$B$614,0))),"")</f>
        <v>Diesel Particulate Matter</v>
      </c>
      <c r="D63" s="214">
        <v>0</v>
      </c>
      <c r="E63" s="214">
        <v>0</v>
      </c>
      <c r="F63" s="215">
        <f>F39</f>
        <v>5.6872037914691944</v>
      </c>
      <c r="G63" s="215">
        <f t="shared" si="3"/>
        <v>5.6872037914691944</v>
      </c>
      <c r="H63" s="216" t="s">
        <v>1397</v>
      </c>
      <c r="I63" s="216" t="s">
        <v>1426</v>
      </c>
      <c r="J63" s="221" t="s">
        <v>1398</v>
      </c>
      <c r="K63" s="241">
        <f t="shared" si="1"/>
        <v>673.09999999999991</v>
      </c>
      <c r="L63" s="241">
        <f>(F63/1000)*$B$78*(($B$82-$B$83/60)+$B$83*$B$84/60)</f>
        <v>673.09999999999991</v>
      </c>
      <c r="M63" s="221" t="s">
        <v>1398</v>
      </c>
      <c r="N63" s="241">
        <f t="shared" si="2"/>
        <v>114.3</v>
      </c>
      <c r="O63" s="241">
        <f>(G63/1000)*$B$78*(($B$80-$B$81/60)+$B$81*$B$84/60)</f>
        <v>114.3</v>
      </c>
    </row>
    <row r="64" spans="1:15" ht="15.75" thickBot="1" x14ac:dyDescent="0.3">
      <c r="A64" s="59"/>
      <c r="B64" s="60"/>
      <c r="C64" s="224" t="str">
        <f>IFERROR(IF(B64="No CAS","",INDEX('DEQ Pollutant List'!$C$7:$C$614,MATCH('3. Pollutant Emissions - EF'!B64,'DEQ Pollutant List'!$B$7:$B$614,0))),"")</f>
        <v/>
      </c>
      <c r="D64" s="68" t="str">
        <f>IFERROR(IF(OR($B64="",$B64="No CAS"),INDEX('DEQ Pollutant List'!$A$7:$A$614,MATCH($C64,'DEQ Pollutant List'!$C$7:$C$614,0)),INDEX('DEQ Pollutant List'!$A$7:$A$614,MATCH($B64,'DEQ Pollutant List'!$B$7:$B$614,0))),"")</f>
        <v/>
      </c>
      <c r="E64" s="76"/>
      <c r="F64" s="77"/>
      <c r="G64" s="78"/>
      <c r="H64" s="79"/>
      <c r="I64" s="80"/>
      <c r="J64" s="77"/>
      <c r="K64" s="81"/>
      <c r="L64" s="79"/>
      <c r="M64" s="77"/>
      <c r="N64" s="81"/>
      <c r="O64" s="79"/>
    </row>
    <row r="65" spans="1:15" ht="15.75" thickBot="1" x14ac:dyDescent="0.3">
      <c r="A65" s="222" t="s">
        <v>1421</v>
      </c>
      <c r="B65" s="223"/>
      <c r="C65" s="224"/>
      <c r="D65" s="68" t="str">
        <f>IFERROR(IF(OR(#REF!="",#REF!="No CAS"),INDEX('DEQ Pollutant List'!$A$7:$A$614,MATCH(#REF!,'DEQ Pollutant List'!$C$7:$C$614,0)),INDEX('DEQ Pollutant List'!$A$7:$A$614,MATCH(#REF!,'DEQ Pollutant List'!$B$7:$B$614,0))),"")</f>
        <v/>
      </c>
      <c r="E65" s="76"/>
      <c r="F65" s="77"/>
      <c r="G65" s="78"/>
      <c r="H65" s="79"/>
      <c r="I65" s="80"/>
      <c r="J65" s="77"/>
      <c r="K65" s="81"/>
      <c r="L65" s="79"/>
      <c r="M65" s="77"/>
      <c r="N65" s="81"/>
      <c r="O65" s="79"/>
    </row>
    <row r="66" spans="1:15" x14ac:dyDescent="0.25">
      <c r="A66" s="225" t="s">
        <v>1414</v>
      </c>
      <c r="B66" s="226">
        <v>49</v>
      </c>
      <c r="C66" s="227"/>
      <c r="D66" s="68" t="str">
        <f>IFERROR(IF(OR(#REF!="",#REF!="No CAS"),INDEX('DEQ Pollutant List'!$A$7:$A$614,MATCH(#REF!,'DEQ Pollutant List'!$C$7:$C$614,0)),INDEX('DEQ Pollutant List'!$A$7:$A$614,MATCH(#REF!,'DEQ Pollutant List'!$B$7:$B$614,0))),"")</f>
        <v/>
      </c>
      <c r="E66" s="76"/>
      <c r="F66" s="77"/>
      <c r="G66" s="78"/>
      <c r="H66" s="79"/>
      <c r="I66" s="80"/>
      <c r="J66" s="77"/>
      <c r="K66" s="81"/>
      <c r="L66" s="79"/>
      <c r="M66" s="77"/>
      <c r="N66" s="81"/>
      <c r="O66" s="79"/>
    </row>
    <row r="67" spans="1:15" ht="15" customHeight="1" x14ac:dyDescent="0.25">
      <c r="A67" s="225" t="s">
        <v>1400</v>
      </c>
      <c r="B67" s="226">
        <f>ROUND(CONVERT(798.6,"l","gal"),1)</f>
        <v>211</v>
      </c>
      <c r="C67" s="227" t="s">
        <v>1401</v>
      </c>
      <c r="D67" s="68" t="str">
        <f>IFERROR(IF(OR(#REF!="",#REF!="No CAS"),INDEX('DEQ Pollutant List'!$A$7:$A$614,MATCH(#REF!,'DEQ Pollutant List'!$C$7:$C$614,0)),INDEX('DEQ Pollutant List'!$A$7:$A$614,MATCH(#REF!,'DEQ Pollutant List'!$B$7:$B$614,0))),"")</f>
        <v/>
      </c>
      <c r="E67" s="76"/>
      <c r="F67" s="77"/>
      <c r="G67" s="78"/>
      <c r="H67" s="79"/>
      <c r="I67" s="80"/>
      <c r="J67" s="77"/>
      <c r="K67" s="81"/>
      <c r="L67" s="79"/>
      <c r="M67" s="77"/>
      <c r="N67" s="81"/>
      <c r="O67" s="79"/>
    </row>
    <row r="68" spans="1:15" ht="15" customHeight="1" x14ac:dyDescent="0.25">
      <c r="A68" s="228" t="s">
        <v>1402</v>
      </c>
      <c r="B68" s="229">
        <v>1.2</v>
      </c>
      <c r="C68" s="230" t="s">
        <v>1403</v>
      </c>
      <c r="D68" s="68" t="str">
        <f>IFERROR(IF(OR(#REF!="",#REF!="No CAS"),INDEX('DEQ Pollutant List'!$A$7:$A$614,MATCH(#REF!,'DEQ Pollutant List'!$C$7:$C$614,0)),INDEX('DEQ Pollutant List'!$A$7:$A$614,MATCH(#REF!,'DEQ Pollutant List'!$B$7:$B$614,0))),"")</f>
        <v/>
      </c>
      <c r="E68" s="76"/>
      <c r="F68" s="77"/>
      <c r="G68" s="78"/>
      <c r="H68" s="79"/>
      <c r="I68" s="80"/>
      <c r="J68" s="77"/>
      <c r="K68" s="81"/>
      <c r="L68" s="79"/>
      <c r="M68" s="77"/>
      <c r="N68" s="81"/>
      <c r="O68" s="79"/>
    </row>
    <row r="69" spans="1:15" ht="15" customHeight="1" x14ac:dyDescent="0.25">
      <c r="A69" s="228" t="s">
        <v>1404</v>
      </c>
      <c r="B69" s="231">
        <v>2</v>
      </c>
      <c r="C69" s="232" t="s">
        <v>1405</v>
      </c>
      <c r="D69" s="68" t="str">
        <f>IFERROR(IF(OR(#REF!="",#REF!="No CAS"),INDEX('DEQ Pollutant List'!$A$7:$A$614,MATCH(#REF!,'DEQ Pollutant List'!$C$7:$C$614,0)),INDEX('DEQ Pollutant List'!$A$7:$A$614,MATCH(#REF!,'DEQ Pollutant List'!$B$7:$B$614,0))),"")</f>
        <v/>
      </c>
      <c r="E69" s="76"/>
      <c r="F69" s="77"/>
      <c r="G69" s="78"/>
      <c r="H69" s="79"/>
      <c r="I69" s="80"/>
      <c r="J69" s="77"/>
      <c r="K69" s="81"/>
      <c r="L69" s="79"/>
      <c r="M69" s="77"/>
      <c r="N69" s="81"/>
      <c r="O69" s="79"/>
    </row>
    <row r="70" spans="1:15" ht="15" customHeight="1" x14ac:dyDescent="0.25">
      <c r="A70" s="228" t="s">
        <v>1406</v>
      </c>
      <c r="B70" s="233">
        <v>2</v>
      </c>
      <c r="C70" s="232" t="s">
        <v>1407</v>
      </c>
      <c r="D70" s="68" t="str">
        <f>IFERROR(IF(OR(#REF!="",#REF!="No CAS"),INDEX('DEQ Pollutant List'!$A$7:$A$614,MATCH(#REF!,'DEQ Pollutant List'!$C$7:$C$614,0)),INDEX('DEQ Pollutant List'!$A$7:$A$614,MATCH(#REF!,'DEQ Pollutant List'!$B$7:$B$614,0))),"")</f>
        <v/>
      </c>
      <c r="E70" s="76"/>
      <c r="F70" s="77"/>
      <c r="G70" s="78"/>
      <c r="H70" s="79"/>
      <c r="I70" s="80"/>
      <c r="J70" s="77"/>
      <c r="K70" s="81"/>
      <c r="L70" s="79"/>
      <c r="M70" s="77"/>
      <c r="N70" s="81"/>
      <c r="O70" s="79"/>
    </row>
    <row r="71" spans="1:15" x14ac:dyDescent="0.25">
      <c r="A71" s="228" t="s">
        <v>1408</v>
      </c>
      <c r="B71" s="231">
        <v>20</v>
      </c>
      <c r="C71" s="232" t="s">
        <v>1409</v>
      </c>
      <c r="D71" s="68" t="str">
        <f>IFERROR(IF(OR(#REF!="",#REF!="No CAS"),INDEX('DEQ Pollutant List'!$A$7:$A$614,MATCH(#REF!,'DEQ Pollutant List'!$C$7:$C$614,0)),INDEX('DEQ Pollutant List'!$A$7:$A$614,MATCH(#REF!,'DEQ Pollutant List'!$B$7:$B$614,0))),"")</f>
        <v/>
      </c>
      <c r="E71" s="76"/>
      <c r="F71" s="77"/>
      <c r="G71" s="78"/>
      <c r="H71" s="79"/>
      <c r="I71" s="80"/>
      <c r="J71" s="77"/>
      <c r="K71" s="81"/>
      <c r="L71" s="79"/>
      <c r="M71" s="77"/>
      <c r="N71" s="81"/>
      <c r="O71" s="79"/>
    </row>
    <row r="72" spans="1:15" ht="15" customHeight="1" x14ac:dyDescent="0.25">
      <c r="A72" s="228" t="s">
        <v>1410</v>
      </c>
      <c r="B72" s="233">
        <v>20</v>
      </c>
      <c r="C72" s="232" t="s">
        <v>1411</v>
      </c>
      <c r="D72" s="68" t="str">
        <f>IFERROR(IF(OR(#REF!="",#REF!="No CAS"),INDEX('DEQ Pollutant List'!$A$7:$A$614,MATCH(#REF!,'DEQ Pollutant List'!$C$7:$C$614,0)),INDEX('DEQ Pollutant List'!$A$7:$A$614,MATCH(#REF!,'DEQ Pollutant List'!$B$7:$B$614,0))),"")</f>
        <v/>
      </c>
      <c r="E72" s="76"/>
      <c r="F72" s="77"/>
      <c r="G72" s="78"/>
      <c r="H72" s="79"/>
      <c r="I72" s="80"/>
      <c r="J72" s="77"/>
      <c r="K72" s="81"/>
      <c r="L72" s="79"/>
      <c r="M72" s="77"/>
      <c r="N72" s="81"/>
      <c r="O72" s="79"/>
    </row>
    <row r="73" spans="1:15" ht="15" customHeight="1" x14ac:dyDescent="0.25">
      <c r="A73" s="228" t="s">
        <v>1412</v>
      </c>
      <c r="B73" s="231">
        <v>4.5</v>
      </c>
      <c r="C73" s="232"/>
      <c r="D73" s="68" t="str">
        <f>IFERROR(IF(OR(#REF!="",#REF!="No CAS"),INDEX('DEQ Pollutant List'!$A$7:$A$614,MATCH(#REF!,'DEQ Pollutant List'!$C$7:$C$614,0)),INDEX('DEQ Pollutant List'!$A$7:$A$614,MATCH(#REF!,'DEQ Pollutant List'!$B$7:$B$614,0))),"")</f>
        <v/>
      </c>
      <c r="E73" s="76"/>
      <c r="F73" s="77"/>
      <c r="G73" s="78"/>
      <c r="H73" s="79"/>
      <c r="I73" s="80"/>
      <c r="J73" s="77"/>
      <c r="K73" s="81"/>
      <c r="L73" s="79"/>
      <c r="M73" s="77"/>
      <c r="N73" s="81"/>
      <c r="O73" s="79"/>
    </row>
    <row r="74" spans="1:15" ht="16.5" thickBot="1" x14ac:dyDescent="0.3">
      <c r="A74" s="234" t="s">
        <v>1413</v>
      </c>
      <c r="B74" s="235">
        <v>4.8</v>
      </c>
      <c r="C74" s="236"/>
      <c r="D74" s="68" t="str">
        <f>IFERROR(IF(OR(#REF!="",#REF!="No CAS"),INDEX('DEQ Pollutant List'!$A$7:$A$614,MATCH(#REF!,'DEQ Pollutant List'!$C$7:$C$614,0)),INDEX('DEQ Pollutant List'!$A$7:$A$614,MATCH(#REF!,'DEQ Pollutant List'!$B$7:$B$614,0))),"")</f>
        <v/>
      </c>
      <c r="E74" s="76"/>
      <c r="F74" s="77"/>
      <c r="G74" s="78"/>
      <c r="H74" s="79"/>
      <c r="I74" s="80"/>
      <c r="J74" s="77"/>
      <c r="K74" s="81"/>
      <c r="L74" s="79"/>
      <c r="M74" s="77"/>
      <c r="N74" s="81"/>
      <c r="O74" s="79"/>
    </row>
    <row r="75" spans="1:15" ht="15.75" thickBot="1" x14ac:dyDescent="0.3">
      <c r="A75" s="59"/>
      <c r="B75" s="60"/>
      <c r="C75" s="61" t="str">
        <f>IFERROR(IF(B75="No CAS","",INDEX('DEQ Pollutant List'!$C$7:$C$614,MATCH('3. Pollutant Emissions - EF'!B75,'DEQ Pollutant List'!$B$7:$B$614,0))),"")</f>
        <v/>
      </c>
      <c r="D75" s="68" t="str">
        <f>IFERROR(IF(OR(#REF!="",#REF!="No CAS"),INDEX('DEQ Pollutant List'!$A$7:$A$614,MATCH(#REF!,'DEQ Pollutant List'!$C$7:$C$614,0)),INDEX('DEQ Pollutant List'!$A$7:$A$614,MATCH(#REF!,'DEQ Pollutant List'!$B$7:$B$614,0))),"")</f>
        <v/>
      </c>
      <c r="E75" s="76"/>
      <c r="F75" s="77"/>
      <c r="G75" s="78"/>
      <c r="H75" s="79"/>
      <c r="I75" s="80"/>
      <c r="J75" s="77"/>
      <c r="K75" s="81"/>
      <c r="L75" s="79"/>
      <c r="M75" s="77"/>
      <c r="N75" s="81"/>
      <c r="O75" s="79"/>
    </row>
    <row r="76" spans="1:15" ht="15.75" thickBot="1" x14ac:dyDescent="0.3">
      <c r="A76" s="319" t="s">
        <v>1422</v>
      </c>
      <c r="B76" s="320"/>
      <c r="C76" s="321"/>
      <c r="D76" s="68" t="str">
        <f>IFERROR(IF(OR(#REF!="",#REF!="No CAS"),INDEX('DEQ Pollutant List'!$A$7:$A$614,MATCH(#REF!,'DEQ Pollutant List'!$C$7:$C$614,0)),INDEX('DEQ Pollutant List'!$A$7:$A$614,MATCH(#REF!,'DEQ Pollutant List'!$B$7:$B$614,0))),"")</f>
        <v/>
      </c>
      <c r="E76" s="76"/>
      <c r="F76" s="77"/>
      <c r="G76" s="78"/>
      <c r="H76" s="79"/>
      <c r="I76" s="80"/>
      <c r="J76" s="77"/>
      <c r="K76" s="81"/>
      <c r="L76" s="79"/>
      <c r="M76" s="77"/>
      <c r="N76" s="81"/>
      <c r="O76" s="79"/>
    </row>
    <row r="77" spans="1:15" x14ac:dyDescent="0.25">
      <c r="A77" s="225" t="s">
        <v>1414</v>
      </c>
      <c r="B77" s="226" t="s">
        <v>1423</v>
      </c>
      <c r="C77" s="227" t="s">
        <v>1424</v>
      </c>
      <c r="D77" s="68" t="str">
        <f>IFERROR(IF(OR(#REF!="",#REF!="No CAS"),INDEX('DEQ Pollutant List'!$A$7:$A$614,MATCH(#REF!,'DEQ Pollutant List'!$C$7:$C$614,0)),INDEX('DEQ Pollutant List'!$A$7:$A$614,MATCH(#REF!,'DEQ Pollutant List'!$B$7:$B$614,0))),"")</f>
        <v/>
      </c>
      <c r="E77" s="76"/>
      <c r="F77" s="77"/>
      <c r="G77" s="78"/>
      <c r="H77" s="79"/>
      <c r="I77" s="80"/>
      <c r="J77" s="77"/>
      <c r="K77" s="81"/>
      <c r="L77" s="79"/>
      <c r="M77" s="77"/>
      <c r="N77" s="81"/>
      <c r="O77" s="79"/>
    </row>
    <row r="78" spans="1:15" x14ac:dyDescent="0.25">
      <c r="A78" s="225" t="s">
        <v>1400</v>
      </c>
      <c r="B78" s="226">
        <v>211</v>
      </c>
      <c r="C78" s="227" t="s">
        <v>1401</v>
      </c>
      <c r="D78" s="68" t="str">
        <f>IFERROR(IF(OR(#REF!="",#REF!="No CAS"),INDEX('DEQ Pollutant List'!$A$7:$A$614,MATCH(#REF!,'DEQ Pollutant List'!$C$7:$C$614,0)),INDEX('DEQ Pollutant List'!$A$7:$A$614,MATCH(#REF!,'DEQ Pollutant List'!$B$7:$B$614,0))),"")</f>
        <v/>
      </c>
      <c r="E78" s="76"/>
      <c r="F78" s="77"/>
      <c r="G78" s="78"/>
      <c r="H78" s="79"/>
      <c r="I78" s="80"/>
      <c r="J78" s="77"/>
      <c r="K78" s="81"/>
      <c r="L78" s="79"/>
      <c r="M78" s="77"/>
      <c r="N78" s="81"/>
      <c r="O78" s="79"/>
    </row>
    <row r="79" spans="1:15" x14ac:dyDescent="0.25">
      <c r="A79" s="228" t="s">
        <v>1402</v>
      </c>
      <c r="B79" s="229">
        <v>1.2</v>
      </c>
      <c r="C79" s="230" t="s">
        <v>1403</v>
      </c>
      <c r="D79" s="68" t="str">
        <f>IFERROR(IF(OR(#REF!="",#REF!="No CAS"),INDEX('DEQ Pollutant List'!$A$7:$A$614,MATCH(#REF!,'DEQ Pollutant List'!$C$7:$C$614,0)),INDEX('DEQ Pollutant List'!$A$7:$A$614,MATCH(#REF!,'DEQ Pollutant List'!$B$7:$B$614,0))),"")</f>
        <v/>
      </c>
      <c r="E79" s="76"/>
      <c r="F79" s="77"/>
      <c r="G79" s="78"/>
      <c r="H79" s="79"/>
      <c r="I79" s="80"/>
      <c r="J79" s="77"/>
      <c r="K79" s="81"/>
      <c r="L79" s="79"/>
      <c r="M79" s="77"/>
      <c r="N79" s="81"/>
      <c r="O79" s="79"/>
    </row>
    <row r="80" spans="1:15" x14ac:dyDescent="0.25">
      <c r="A80" s="228" t="s">
        <v>1404</v>
      </c>
      <c r="B80" s="231">
        <v>90</v>
      </c>
      <c r="C80" s="232" t="s">
        <v>1417</v>
      </c>
      <c r="D80" s="68" t="str">
        <f>IFERROR(IF(OR(#REF!="",#REF!="No CAS"),INDEX('DEQ Pollutant List'!$A$7:$A$614,MATCH(#REF!,'DEQ Pollutant List'!$C$7:$C$614,0)),INDEX('DEQ Pollutant List'!$A$7:$A$614,MATCH(#REF!,'DEQ Pollutant List'!$B$7:$B$614,0))),"")</f>
        <v/>
      </c>
      <c r="E80" s="76"/>
      <c r="F80" s="77"/>
      <c r="G80" s="78"/>
      <c r="H80" s="79"/>
      <c r="I80" s="80"/>
      <c r="J80" s="77"/>
      <c r="K80" s="81"/>
      <c r="L80" s="79"/>
      <c r="M80" s="77"/>
      <c r="N80" s="81"/>
      <c r="O80" s="79"/>
    </row>
    <row r="81" spans="1:15" x14ac:dyDescent="0.25">
      <c r="A81" s="228" t="s">
        <v>1406</v>
      </c>
      <c r="B81" s="233">
        <v>90</v>
      </c>
      <c r="C81" s="232" t="s">
        <v>1418</v>
      </c>
      <c r="D81" s="68" t="str">
        <f>IFERROR(IF(OR(#REF!="",#REF!="No CAS"),INDEX('DEQ Pollutant List'!$A$7:$A$614,MATCH(#REF!,'DEQ Pollutant List'!$C$7:$C$614,0)),INDEX('DEQ Pollutant List'!$A$7:$A$614,MATCH(#REF!,'DEQ Pollutant List'!$B$7:$B$614,0))),"")</f>
        <v/>
      </c>
      <c r="E81" s="76"/>
      <c r="F81" s="77"/>
      <c r="G81" s="78"/>
      <c r="H81" s="79"/>
      <c r="I81" s="80"/>
      <c r="J81" s="77"/>
      <c r="K81" s="81"/>
      <c r="L81" s="79"/>
      <c r="M81" s="77"/>
      <c r="N81" s="81"/>
      <c r="O81" s="79"/>
    </row>
    <row r="82" spans="1:15" x14ac:dyDescent="0.25">
      <c r="A82" s="228" t="s">
        <v>1408</v>
      </c>
      <c r="B82" s="231">
        <v>530</v>
      </c>
      <c r="C82" s="232" t="s">
        <v>1419</v>
      </c>
      <c r="D82" s="68" t="str">
        <f>IFERROR(IF(OR(#REF!="",#REF!="No CAS"),INDEX('DEQ Pollutant List'!$A$7:$A$614,MATCH(#REF!,'DEQ Pollutant List'!$C$7:$C$614,0)),INDEX('DEQ Pollutant List'!$A$7:$A$614,MATCH(#REF!,'DEQ Pollutant List'!$B$7:$B$614,0))),"")</f>
        <v/>
      </c>
      <c r="E82" s="76"/>
      <c r="F82" s="77"/>
      <c r="G82" s="78"/>
      <c r="H82" s="79"/>
      <c r="I82" s="80"/>
      <c r="J82" s="77"/>
      <c r="K82" s="81"/>
      <c r="L82" s="79"/>
      <c r="M82" s="77"/>
      <c r="N82" s="81"/>
      <c r="O82" s="79"/>
    </row>
    <row r="83" spans="1:15" x14ac:dyDescent="0.25">
      <c r="A83" s="228" t="s">
        <v>1410</v>
      </c>
      <c r="B83" s="233">
        <v>530</v>
      </c>
      <c r="C83" s="232" t="s">
        <v>1420</v>
      </c>
      <c r="D83" s="68" t="str">
        <f>IFERROR(IF(OR(#REF!="",#REF!="No CAS"),INDEX('DEQ Pollutant List'!$A$7:$A$614,MATCH(#REF!,'DEQ Pollutant List'!$C$7:$C$614,0)),INDEX('DEQ Pollutant List'!$A$7:$A$614,MATCH(#REF!,'DEQ Pollutant List'!$B$7:$B$614,0))),"")</f>
        <v/>
      </c>
      <c r="E83" s="76"/>
      <c r="F83" s="77"/>
      <c r="G83" s="78"/>
      <c r="H83" s="79"/>
      <c r="I83" s="80"/>
      <c r="J83" s="77"/>
      <c r="K83" s="81"/>
      <c r="L83" s="79"/>
      <c r="M83" s="77"/>
      <c r="N83" s="81"/>
      <c r="O83" s="79"/>
    </row>
    <row r="84" spans="1:15" ht="15.75" x14ac:dyDescent="0.25">
      <c r="A84" s="228" t="s">
        <v>1412</v>
      </c>
      <c r="B84" s="231">
        <v>4.5</v>
      </c>
      <c r="C84" s="232"/>
      <c r="D84" s="68" t="str">
        <f>IFERROR(IF(OR(#REF!="",#REF!="No CAS"),INDEX('DEQ Pollutant List'!$A$7:$A$614,MATCH(#REF!,'DEQ Pollutant List'!$C$7:$C$614,0)),INDEX('DEQ Pollutant List'!$A$7:$A$614,MATCH(#REF!,'DEQ Pollutant List'!$B$7:$B$614,0))),"")</f>
        <v/>
      </c>
      <c r="E84" s="76"/>
      <c r="F84" s="77"/>
      <c r="G84" s="78"/>
      <c r="H84" s="79"/>
      <c r="I84" s="80"/>
      <c r="J84" s="77"/>
      <c r="K84" s="81"/>
      <c r="L84" s="79"/>
      <c r="M84" s="77"/>
      <c r="N84" s="81"/>
      <c r="O84" s="79"/>
    </row>
    <row r="85" spans="1:15" ht="16.5" thickBot="1" x14ac:dyDescent="0.3">
      <c r="A85" s="234" t="s">
        <v>1413</v>
      </c>
      <c r="B85" s="235">
        <v>4.8</v>
      </c>
      <c r="C85" s="236"/>
      <c r="D85" s="68" t="str">
        <f>IFERROR(IF(OR(#REF!="",#REF!="No CAS"),INDEX('DEQ Pollutant List'!$A$7:$A$614,MATCH(#REF!,'DEQ Pollutant List'!$C$7:$C$614,0)),INDEX('DEQ Pollutant List'!$A$7:$A$614,MATCH(#REF!,'DEQ Pollutant List'!$B$7:$B$614,0))),"")</f>
        <v/>
      </c>
      <c r="E85" s="76"/>
      <c r="F85" s="77"/>
      <c r="G85" s="78"/>
      <c r="H85" s="79"/>
      <c r="I85" s="80"/>
      <c r="J85" s="77"/>
      <c r="K85" s="81"/>
      <c r="L85" s="79"/>
      <c r="M85" s="77"/>
      <c r="N85" s="81"/>
      <c r="O85" s="79"/>
    </row>
    <row r="86" spans="1:15" x14ac:dyDescent="0.25">
      <c r="A86" s="246"/>
      <c r="B86" s="245"/>
      <c r="C86" s="244"/>
      <c r="D86" s="68" t="str">
        <f>IFERROR(IF(OR($B75="",$B75="No CAS"),INDEX('DEQ Pollutant List'!$A$7:$A$614,MATCH($C75,'DEQ Pollutant List'!$C$7:$C$614,0)),INDEX('DEQ Pollutant List'!$A$7:$A$614,MATCH($B75,'DEQ Pollutant List'!$B$7:$B$614,0))),"")</f>
        <v/>
      </c>
      <c r="E86" s="76"/>
      <c r="F86" s="77"/>
      <c r="G86" s="78"/>
      <c r="H86" s="79"/>
      <c r="I86" s="80"/>
      <c r="J86" s="77"/>
      <c r="K86" s="81"/>
      <c r="L86" s="79"/>
      <c r="M86" s="77"/>
      <c r="N86" s="81"/>
      <c r="O86" s="79"/>
    </row>
    <row r="87" spans="1:15" x14ac:dyDescent="0.25">
      <c r="A87" s="246"/>
      <c r="B87" s="245"/>
      <c r="C87" s="244"/>
      <c r="D87" s="68" t="str">
        <f>IFERROR(IF(OR($B76="",$B76="No CAS"),INDEX('DEQ Pollutant List'!$A$7:$A$614,MATCH($C76,'DEQ Pollutant List'!$C$7:$C$614,0)),INDEX('DEQ Pollutant List'!$A$7:$A$614,MATCH($B76,'DEQ Pollutant List'!$B$7:$B$614,0))),"")</f>
        <v/>
      </c>
      <c r="E87" s="76"/>
      <c r="F87" s="77"/>
      <c r="G87" s="78"/>
      <c r="H87" s="79"/>
      <c r="I87" s="80"/>
      <c r="J87" s="77"/>
      <c r="K87" s="81"/>
      <c r="L87" s="79"/>
      <c r="M87" s="77"/>
      <c r="N87" s="81"/>
      <c r="O87" s="79"/>
    </row>
    <row r="88" spans="1:15" x14ac:dyDescent="0.25">
      <c r="A88" s="246"/>
      <c r="B88" s="245"/>
      <c r="C88" s="244"/>
      <c r="D88" s="68" t="str">
        <f>IFERROR(IF(OR($B77="",$B77="No CAS"),INDEX('DEQ Pollutant List'!$A$7:$A$614,MATCH($C77,'DEQ Pollutant List'!$C$7:$C$614,0)),INDEX('DEQ Pollutant List'!$A$7:$A$614,MATCH($B77,'DEQ Pollutant List'!$B$7:$B$614,0))),"")</f>
        <v/>
      </c>
      <c r="E88" s="76"/>
      <c r="F88" s="77"/>
      <c r="G88" s="78"/>
      <c r="H88" s="79"/>
      <c r="I88" s="80"/>
      <c r="J88" s="77"/>
      <c r="K88" s="81"/>
      <c r="L88" s="79"/>
      <c r="M88" s="77"/>
      <c r="N88" s="81"/>
      <c r="O88" s="79"/>
    </row>
    <row r="89" spans="1:15" x14ac:dyDescent="0.25">
      <c r="A89" s="246"/>
      <c r="B89" s="245"/>
      <c r="C89" s="244"/>
      <c r="D89" s="68" t="str">
        <f>IFERROR(IF(OR($B78="",$B78="No CAS"),INDEX('DEQ Pollutant List'!$A$7:$A$614,MATCH($C78,'DEQ Pollutant List'!$C$7:$C$614,0)),INDEX('DEQ Pollutant List'!$A$7:$A$614,MATCH($B78,'DEQ Pollutant List'!$B$7:$B$614,0))),"")</f>
        <v/>
      </c>
      <c r="E89" s="76"/>
      <c r="F89" s="77"/>
      <c r="G89" s="78"/>
      <c r="H89" s="79"/>
      <c r="I89" s="80"/>
      <c r="J89" s="77"/>
      <c r="K89" s="81"/>
      <c r="L89" s="79"/>
      <c r="M89" s="77"/>
      <c r="N89" s="81"/>
      <c r="O89" s="79"/>
    </row>
    <row r="90" spans="1:15" x14ac:dyDescent="0.25">
      <c r="A90" s="246"/>
      <c r="B90" s="245"/>
      <c r="C90" s="244"/>
      <c r="D90" s="68" t="str">
        <f>IFERROR(IF(OR(#REF!="",#REF!="No CAS"),INDEX('DEQ Pollutant List'!$A$7:$A$614,MATCH(#REF!,'DEQ Pollutant List'!$C$7:$C$614,0)),INDEX('DEQ Pollutant List'!$A$7:$A$614,MATCH(#REF!,'DEQ Pollutant List'!$B$7:$B$614,0))),"")</f>
        <v/>
      </c>
      <c r="E90" s="76"/>
      <c r="F90" s="77"/>
      <c r="G90" s="78"/>
      <c r="H90" s="79"/>
      <c r="I90" s="80"/>
      <c r="J90" s="77"/>
      <c r="K90" s="81"/>
      <c r="L90" s="79"/>
      <c r="M90" s="77"/>
      <c r="N90" s="81"/>
      <c r="O90" s="79"/>
    </row>
    <row r="91" spans="1:15" x14ac:dyDescent="0.25">
      <c r="A91" s="246"/>
      <c r="B91" s="245"/>
      <c r="C91" s="244"/>
      <c r="D91" s="68" t="str">
        <f>IFERROR(IF(OR(#REF!="",#REF!="No CAS"),INDEX('DEQ Pollutant List'!$A$7:$A$614,MATCH(#REF!,'DEQ Pollutant List'!$C$7:$C$614,0)),INDEX('DEQ Pollutant List'!$A$7:$A$614,MATCH(#REF!,'DEQ Pollutant List'!$B$7:$B$614,0))),"")</f>
        <v/>
      </c>
      <c r="E91" s="76"/>
      <c r="F91" s="77"/>
      <c r="G91" s="78"/>
      <c r="H91" s="79"/>
      <c r="I91" s="80"/>
      <c r="J91" s="77"/>
      <c r="K91" s="81"/>
      <c r="L91" s="79"/>
      <c r="M91" s="77"/>
      <c r="N91" s="81"/>
      <c r="O91" s="79"/>
    </row>
    <row r="92" spans="1:15" x14ac:dyDescent="0.25">
      <c r="A92" s="246"/>
      <c r="B92" s="245"/>
      <c r="C92" s="244"/>
      <c r="D92" s="68" t="str">
        <f>IFERROR(IF(OR(#REF!="",#REF!="No CAS"),INDEX('DEQ Pollutant List'!$A$7:$A$614,MATCH(#REF!,'DEQ Pollutant List'!$C$7:$C$614,0)),INDEX('DEQ Pollutant List'!$A$7:$A$614,MATCH(#REF!,'DEQ Pollutant List'!$B$7:$B$614,0))),"")</f>
        <v/>
      </c>
      <c r="E92" s="76"/>
      <c r="F92" s="77"/>
      <c r="G92" s="78"/>
      <c r="H92" s="79"/>
      <c r="I92" s="80"/>
      <c r="J92" s="77"/>
      <c r="K92" s="81"/>
      <c r="L92" s="79"/>
      <c r="M92" s="77"/>
      <c r="N92" s="81"/>
      <c r="O92" s="79"/>
    </row>
    <row r="93" spans="1:15" x14ac:dyDescent="0.25">
      <c r="A93" s="246"/>
      <c r="B93" s="245"/>
      <c r="C93" s="244"/>
      <c r="D93" s="68" t="str">
        <f>IFERROR(IF(OR(#REF!="",#REF!="No CAS"),INDEX('DEQ Pollutant List'!$A$7:$A$614,MATCH(#REF!,'DEQ Pollutant List'!$C$7:$C$614,0)),INDEX('DEQ Pollutant List'!$A$7:$A$614,MATCH(#REF!,'DEQ Pollutant List'!$B$7:$B$614,0))),"")</f>
        <v/>
      </c>
      <c r="E93" s="76"/>
      <c r="F93" s="77"/>
      <c r="G93" s="78"/>
      <c r="H93" s="79"/>
      <c r="I93" s="80"/>
      <c r="J93" s="77"/>
      <c r="K93" s="81"/>
      <c r="L93" s="79"/>
      <c r="M93" s="77"/>
      <c r="N93" s="81"/>
      <c r="O93" s="79"/>
    </row>
    <row r="94" spans="1:15" x14ac:dyDescent="0.25">
      <c r="A94" s="246"/>
      <c r="B94" s="245"/>
      <c r="C94" s="244"/>
      <c r="D94" s="68" t="str">
        <f>IFERROR(IF(OR(#REF!="",#REF!="No CAS"),INDEX('DEQ Pollutant List'!$A$7:$A$614,MATCH(#REF!,'DEQ Pollutant List'!$C$7:$C$614,0)),INDEX('DEQ Pollutant List'!$A$7:$A$614,MATCH(#REF!,'DEQ Pollutant List'!$B$7:$B$614,0))),"")</f>
        <v/>
      </c>
      <c r="E94" s="76"/>
      <c r="F94" s="77"/>
      <c r="G94" s="78"/>
      <c r="H94" s="79"/>
      <c r="I94" s="80"/>
      <c r="J94" s="77"/>
      <c r="K94" s="81"/>
      <c r="L94" s="79"/>
      <c r="M94" s="77"/>
      <c r="N94" s="81"/>
      <c r="O94" s="79"/>
    </row>
    <row r="95" spans="1:15" x14ac:dyDescent="0.25">
      <c r="A95" s="246"/>
      <c r="B95" s="245"/>
      <c r="C95" s="244"/>
      <c r="D95" s="68" t="str">
        <f>IFERROR(IF(OR(#REF!="",#REF!="No CAS"),INDEX('DEQ Pollutant List'!$A$7:$A$614,MATCH(#REF!,'DEQ Pollutant List'!$C$7:$C$614,0)),INDEX('DEQ Pollutant List'!$A$7:$A$614,MATCH(#REF!,'DEQ Pollutant List'!$B$7:$B$614,0))),"")</f>
        <v/>
      </c>
      <c r="E95" s="76"/>
      <c r="F95" s="77"/>
      <c r="G95" s="78"/>
      <c r="H95" s="79"/>
      <c r="I95" s="80"/>
      <c r="J95" s="77"/>
      <c r="K95" s="81"/>
      <c r="L95" s="79"/>
      <c r="M95" s="77"/>
      <c r="N95" s="81"/>
      <c r="O95" s="79"/>
    </row>
    <row r="96" spans="1:15" x14ac:dyDescent="0.25">
      <c r="A96" s="246"/>
      <c r="B96" s="245"/>
      <c r="C96" s="244"/>
      <c r="D96" s="68" t="str">
        <f>IFERROR(IF(OR(#REF!="",#REF!="No CAS"),INDEX('DEQ Pollutant List'!$A$7:$A$614,MATCH(#REF!,'DEQ Pollutant List'!$C$7:$C$614,0)),INDEX('DEQ Pollutant List'!$A$7:$A$614,MATCH(#REF!,'DEQ Pollutant List'!$B$7:$B$614,0))),"")</f>
        <v/>
      </c>
      <c r="E96" s="76"/>
      <c r="F96" s="77"/>
      <c r="G96" s="78"/>
      <c r="H96" s="79"/>
      <c r="I96" s="80"/>
      <c r="J96" s="77"/>
      <c r="K96" s="81"/>
      <c r="L96" s="79"/>
      <c r="M96" s="77"/>
      <c r="N96" s="81"/>
      <c r="O96" s="79"/>
    </row>
    <row r="97" spans="1:15" x14ac:dyDescent="0.25">
      <c r="A97" s="246"/>
      <c r="B97" s="245"/>
      <c r="C97" s="244"/>
      <c r="D97" s="68" t="str">
        <f>IFERROR(IF(OR(#REF!="",#REF!="No CAS"),INDEX('DEQ Pollutant List'!$A$7:$A$614,MATCH(#REF!,'DEQ Pollutant List'!$C$7:$C$614,0)),INDEX('DEQ Pollutant List'!$A$7:$A$614,MATCH(#REF!,'DEQ Pollutant List'!$B$7:$B$614,0))),"")</f>
        <v/>
      </c>
      <c r="E97" s="76"/>
      <c r="F97" s="77"/>
      <c r="G97" s="78"/>
      <c r="H97" s="79"/>
      <c r="I97" s="80"/>
      <c r="J97" s="77"/>
      <c r="K97" s="81"/>
      <c r="L97" s="79"/>
      <c r="M97" s="77"/>
      <c r="N97" s="81"/>
      <c r="O97" s="79"/>
    </row>
    <row r="98" spans="1:15" x14ac:dyDescent="0.25">
      <c r="A98" s="246"/>
      <c r="B98" s="245"/>
      <c r="C98" s="244"/>
      <c r="D98" s="68" t="str">
        <f>IFERROR(IF(OR(#REF!="",#REF!="No CAS"),INDEX('DEQ Pollutant List'!$A$7:$A$614,MATCH(#REF!,'DEQ Pollutant List'!$C$7:$C$614,0)),INDEX('DEQ Pollutant List'!$A$7:$A$614,MATCH(#REF!,'DEQ Pollutant List'!$B$7:$B$614,0))),"")</f>
        <v/>
      </c>
      <c r="E98" s="76"/>
      <c r="F98" s="77"/>
      <c r="G98" s="78"/>
      <c r="H98" s="79"/>
      <c r="I98" s="80"/>
      <c r="J98" s="77"/>
      <c r="K98" s="81"/>
      <c r="L98" s="79"/>
      <c r="M98" s="77"/>
      <c r="N98" s="81"/>
      <c r="O98" s="79"/>
    </row>
    <row r="99" spans="1:15" x14ac:dyDescent="0.25">
      <c r="A99" s="246"/>
      <c r="B99" s="245"/>
      <c r="C99" s="244"/>
      <c r="D99" s="68" t="str">
        <f>IFERROR(IF(OR(#REF!="",#REF!="No CAS"),INDEX('DEQ Pollutant List'!$A$7:$A$614,MATCH(#REF!,'DEQ Pollutant List'!$C$7:$C$614,0)),INDEX('DEQ Pollutant List'!$A$7:$A$614,MATCH(#REF!,'DEQ Pollutant List'!$B$7:$B$614,0))),"")</f>
        <v/>
      </c>
      <c r="E99" s="76"/>
      <c r="F99" s="77"/>
      <c r="G99" s="78"/>
      <c r="H99" s="79"/>
      <c r="I99" s="80"/>
      <c r="J99" s="77"/>
      <c r="K99" s="81"/>
      <c r="L99" s="79"/>
      <c r="M99" s="77"/>
      <c r="N99" s="81"/>
      <c r="O99" s="79"/>
    </row>
    <row r="100" spans="1:15" x14ac:dyDescent="0.25">
      <c r="A100" s="246"/>
      <c r="B100" s="245"/>
      <c r="C100" s="244"/>
      <c r="D100" s="68" t="str">
        <f>IFERROR(IF(OR(#REF!="",#REF!="No CAS"),INDEX('DEQ Pollutant List'!$A$7:$A$614,MATCH(#REF!,'DEQ Pollutant List'!$C$7:$C$614,0)),INDEX('DEQ Pollutant List'!$A$7:$A$614,MATCH(#REF!,'DEQ Pollutant List'!$B$7:$B$614,0))),"")</f>
        <v/>
      </c>
      <c r="E100" s="76"/>
      <c r="F100" s="77"/>
      <c r="G100" s="78"/>
      <c r="H100" s="79"/>
      <c r="I100" s="80"/>
      <c r="J100" s="77"/>
      <c r="K100" s="81"/>
      <c r="L100" s="79"/>
      <c r="M100" s="77"/>
      <c r="N100" s="81"/>
      <c r="O100" s="79"/>
    </row>
    <row r="101" spans="1:15" x14ac:dyDescent="0.25">
      <c r="A101" s="246"/>
      <c r="B101" s="245"/>
      <c r="C101" s="244"/>
      <c r="D101" s="68" t="str">
        <f>IFERROR(IF(OR(#REF!="",#REF!="No CAS"),INDEX('DEQ Pollutant List'!$A$7:$A$614,MATCH(#REF!,'DEQ Pollutant List'!$C$7:$C$614,0)),INDEX('DEQ Pollutant List'!$A$7:$A$614,MATCH(#REF!,'DEQ Pollutant List'!$B$7:$B$614,0))),"")</f>
        <v/>
      </c>
      <c r="E101" s="76"/>
      <c r="F101" s="77"/>
      <c r="G101" s="78"/>
      <c r="H101" s="79"/>
      <c r="I101" s="80"/>
      <c r="J101" s="77"/>
      <c r="K101" s="81"/>
      <c r="L101" s="79"/>
      <c r="M101" s="77"/>
      <c r="N101" s="81"/>
      <c r="O101" s="79"/>
    </row>
    <row r="102" spans="1:15" x14ac:dyDescent="0.25">
      <c r="A102" s="246"/>
      <c r="B102" s="245"/>
      <c r="C102" s="244"/>
      <c r="D102" s="68" t="str">
        <f>IFERROR(IF(OR(#REF!="",#REF!="No CAS"),INDEX('DEQ Pollutant List'!$A$7:$A$614,MATCH(#REF!,'DEQ Pollutant List'!$C$7:$C$614,0)),INDEX('DEQ Pollutant List'!$A$7:$A$614,MATCH(#REF!,'DEQ Pollutant List'!$B$7:$B$614,0))),"")</f>
        <v/>
      </c>
      <c r="E102" s="76"/>
      <c r="F102" s="77"/>
      <c r="G102" s="78"/>
      <c r="H102" s="79"/>
      <c r="I102" s="80"/>
      <c r="J102" s="77"/>
      <c r="K102" s="81"/>
      <c r="L102" s="79"/>
      <c r="M102" s="77"/>
      <c r="N102" s="81"/>
      <c r="O102" s="79"/>
    </row>
    <row r="103" spans="1:15" x14ac:dyDescent="0.25">
      <c r="A103" s="246"/>
      <c r="B103" s="245"/>
      <c r="C103" s="244"/>
      <c r="D103" s="68" t="str">
        <f>IFERROR(IF(OR(#REF!="",#REF!="No CAS"),INDEX('DEQ Pollutant List'!$A$7:$A$614,MATCH(#REF!,'DEQ Pollutant List'!$C$7:$C$614,0)),INDEX('DEQ Pollutant List'!$A$7:$A$614,MATCH(#REF!,'DEQ Pollutant List'!$B$7:$B$614,0))),"")</f>
        <v/>
      </c>
      <c r="E103" s="76"/>
      <c r="F103" s="77"/>
      <c r="G103" s="78"/>
      <c r="H103" s="79"/>
      <c r="I103" s="80"/>
      <c r="J103" s="77"/>
      <c r="K103" s="81"/>
      <c r="L103" s="79"/>
      <c r="M103" s="77"/>
      <c r="N103" s="81"/>
      <c r="O103" s="79"/>
    </row>
    <row r="104" spans="1:15" x14ac:dyDescent="0.25">
      <c r="A104" s="246"/>
      <c r="B104" s="245"/>
      <c r="C104" s="244"/>
      <c r="D104" s="68" t="str">
        <f>IFERROR(IF(OR(#REF!="",#REF!="No CAS"),INDEX('DEQ Pollutant List'!$A$7:$A$614,MATCH(#REF!,'DEQ Pollutant List'!$C$7:$C$614,0)),INDEX('DEQ Pollutant List'!$A$7:$A$614,MATCH(#REF!,'DEQ Pollutant List'!$B$7:$B$614,0))),"")</f>
        <v/>
      </c>
      <c r="E104" s="76"/>
      <c r="F104" s="77"/>
      <c r="G104" s="78"/>
      <c r="H104" s="79"/>
      <c r="I104" s="80"/>
      <c r="J104" s="77"/>
      <c r="K104" s="81"/>
      <c r="L104" s="79"/>
      <c r="M104" s="77"/>
      <c r="N104" s="81"/>
      <c r="O104" s="79"/>
    </row>
    <row r="105" spans="1:15" x14ac:dyDescent="0.25">
      <c r="A105" s="246"/>
      <c r="B105" s="245"/>
      <c r="C105" s="244"/>
      <c r="D105" s="68" t="str">
        <f>IFERROR(IF(OR(#REF!="",#REF!="No CAS"),INDEX('DEQ Pollutant List'!$A$7:$A$614,MATCH(#REF!,'DEQ Pollutant List'!$C$7:$C$614,0)),INDEX('DEQ Pollutant List'!$A$7:$A$614,MATCH(#REF!,'DEQ Pollutant List'!$B$7:$B$614,0))),"")</f>
        <v/>
      </c>
      <c r="E105" s="76"/>
      <c r="F105" s="77"/>
      <c r="G105" s="78"/>
      <c r="H105" s="79"/>
      <c r="I105" s="80"/>
      <c r="J105" s="77"/>
      <c r="K105" s="81"/>
      <c r="L105" s="79"/>
      <c r="M105" s="77"/>
      <c r="N105" s="81"/>
      <c r="O105" s="79"/>
    </row>
    <row r="106" spans="1:15" x14ac:dyDescent="0.25">
      <c r="A106" s="246"/>
      <c r="B106" s="245"/>
      <c r="C106" s="244"/>
      <c r="D106" s="68" t="str">
        <f>IFERROR(IF(OR(#REF!="",#REF!="No CAS"),INDEX('DEQ Pollutant List'!$A$7:$A$614,MATCH(#REF!,'DEQ Pollutant List'!$C$7:$C$614,0)),INDEX('DEQ Pollutant List'!$A$7:$A$614,MATCH(#REF!,'DEQ Pollutant List'!$B$7:$B$614,0))),"")</f>
        <v/>
      </c>
      <c r="E106" s="76"/>
      <c r="F106" s="77"/>
      <c r="G106" s="78"/>
      <c r="H106" s="79"/>
      <c r="I106" s="80"/>
      <c r="J106" s="77"/>
      <c r="K106" s="81"/>
      <c r="L106" s="79"/>
      <c r="M106" s="77"/>
      <c r="N106" s="81"/>
      <c r="O106" s="79"/>
    </row>
    <row r="107" spans="1:15" x14ac:dyDescent="0.25">
      <c r="A107" s="246"/>
      <c r="B107" s="245"/>
      <c r="C107" s="244"/>
      <c r="D107" s="68" t="str">
        <f>IFERROR(IF(OR(#REF!="",#REF!="No CAS"),INDEX('DEQ Pollutant List'!$A$7:$A$614,MATCH(#REF!,'DEQ Pollutant List'!$C$7:$C$614,0)),INDEX('DEQ Pollutant List'!$A$7:$A$614,MATCH(#REF!,'DEQ Pollutant List'!$B$7:$B$614,0))),"")</f>
        <v/>
      </c>
      <c r="E107" s="76"/>
      <c r="F107" s="77"/>
      <c r="G107" s="78"/>
      <c r="H107" s="79"/>
      <c r="I107" s="80"/>
      <c r="J107" s="77"/>
      <c r="K107" s="81"/>
      <c r="L107" s="79"/>
      <c r="M107" s="77"/>
      <c r="N107" s="81"/>
      <c r="O107" s="79"/>
    </row>
    <row r="108" spans="1:15" x14ac:dyDescent="0.25">
      <c r="A108" s="246"/>
      <c r="B108" s="245"/>
      <c r="C108" s="244"/>
      <c r="D108" s="68" t="str">
        <f>IFERROR(IF(OR(#REF!="",#REF!="No CAS"),INDEX('DEQ Pollutant List'!$A$7:$A$614,MATCH(#REF!,'DEQ Pollutant List'!$C$7:$C$614,0)),INDEX('DEQ Pollutant List'!$A$7:$A$614,MATCH(#REF!,'DEQ Pollutant List'!$B$7:$B$614,0))),"")</f>
        <v/>
      </c>
      <c r="E108" s="76"/>
      <c r="F108" s="77"/>
      <c r="G108" s="78"/>
      <c r="H108" s="79"/>
      <c r="I108" s="80"/>
      <c r="J108" s="77"/>
      <c r="K108" s="81"/>
      <c r="L108" s="79"/>
      <c r="M108" s="77"/>
      <c r="N108" s="81"/>
      <c r="O108" s="79"/>
    </row>
    <row r="109" spans="1:15" x14ac:dyDescent="0.25">
      <c r="A109" s="246"/>
      <c r="B109" s="245"/>
      <c r="C109" s="244"/>
      <c r="D109" s="68" t="str">
        <f>IFERROR(IF(OR(#REF!="",#REF!="No CAS"),INDEX('DEQ Pollutant List'!$A$7:$A$614,MATCH(#REF!,'DEQ Pollutant List'!$C$7:$C$614,0)),INDEX('DEQ Pollutant List'!$A$7:$A$614,MATCH(#REF!,'DEQ Pollutant List'!$B$7:$B$614,0))),"")</f>
        <v/>
      </c>
      <c r="E109" s="76"/>
      <c r="F109" s="77"/>
      <c r="G109" s="78"/>
      <c r="H109" s="79"/>
      <c r="I109" s="80"/>
      <c r="J109" s="77"/>
      <c r="K109" s="81"/>
      <c r="L109" s="79"/>
      <c r="M109" s="77"/>
      <c r="N109" s="81"/>
      <c r="O109" s="79"/>
    </row>
    <row r="110" spans="1:15" x14ac:dyDescent="0.25">
      <c r="A110" s="59"/>
      <c r="B110" s="60"/>
      <c r="C110" s="61" t="str">
        <f>IFERROR(IF(B110="No CAS","",INDEX('DEQ Pollutant List'!$C$7:$C$614,MATCH('3. Pollutant Emissions - EF'!B110,'DEQ Pollutant List'!$B$7:$B$614,0))),"")</f>
        <v/>
      </c>
      <c r="D110" s="68" t="str">
        <f>IFERROR(IF(OR($B110="",$B110="No CAS"),INDEX('DEQ Pollutant List'!$A$7:$A$614,MATCH($C110,'DEQ Pollutant List'!$C$7:$C$614,0)),INDEX('DEQ Pollutant List'!$A$7:$A$614,MATCH($B110,'DEQ Pollutant List'!$B$7:$B$614,0))),"")</f>
        <v/>
      </c>
      <c r="E110" s="76"/>
      <c r="F110" s="77"/>
      <c r="G110" s="78"/>
      <c r="H110" s="79"/>
      <c r="I110" s="80"/>
      <c r="J110" s="77"/>
      <c r="K110" s="81"/>
      <c r="L110" s="79"/>
      <c r="M110" s="77"/>
      <c r="N110" s="81"/>
      <c r="O110" s="79"/>
    </row>
    <row r="111" spans="1:15" x14ac:dyDescent="0.25">
      <c r="A111" s="59"/>
      <c r="B111" s="60"/>
      <c r="C111" s="61" t="str">
        <f>IFERROR(IF(B111="No CAS","",INDEX('DEQ Pollutant List'!$C$7:$C$614,MATCH('3. Pollutant Emissions - EF'!B111,'DEQ Pollutant List'!$B$7:$B$614,0))),"")</f>
        <v/>
      </c>
      <c r="D111" s="68" t="str">
        <f>IFERROR(IF(OR($B111="",$B111="No CAS"),INDEX('DEQ Pollutant List'!$A$7:$A$614,MATCH($C111,'DEQ Pollutant List'!$C$7:$C$614,0)),INDEX('DEQ Pollutant List'!$A$7:$A$614,MATCH($B111,'DEQ Pollutant List'!$B$7:$B$614,0))),"")</f>
        <v/>
      </c>
      <c r="E111" s="76"/>
      <c r="F111" s="77"/>
      <c r="G111" s="78"/>
      <c r="H111" s="79"/>
      <c r="I111" s="80"/>
      <c r="J111" s="77"/>
      <c r="K111" s="81"/>
      <c r="L111" s="79"/>
      <c r="M111" s="77"/>
      <c r="N111" s="81"/>
      <c r="O111" s="79"/>
    </row>
    <row r="112" spans="1:15" x14ac:dyDescent="0.25">
      <c r="A112" s="59"/>
      <c r="B112" s="60"/>
      <c r="C112" s="61" t="str">
        <f>IFERROR(IF(B112="No CAS","",INDEX('DEQ Pollutant List'!$C$7:$C$614,MATCH('3. Pollutant Emissions - EF'!B112,'DEQ Pollutant List'!$B$7:$B$614,0))),"")</f>
        <v/>
      </c>
      <c r="D112" s="68" t="str">
        <f>IFERROR(IF(OR($B112="",$B112="No CAS"),INDEX('DEQ Pollutant List'!$A$7:$A$614,MATCH($C112,'DEQ Pollutant List'!$C$7:$C$614,0)),INDEX('DEQ Pollutant List'!$A$7:$A$614,MATCH($B112,'DEQ Pollutant List'!$B$7:$B$614,0))),"")</f>
        <v/>
      </c>
      <c r="E112" s="76"/>
      <c r="F112" s="77"/>
      <c r="G112" s="78"/>
      <c r="H112" s="79"/>
      <c r="I112" s="80"/>
      <c r="J112" s="77"/>
      <c r="K112" s="81"/>
      <c r="L112" s="79"/>
      <c r="M112" s="77"/>
      <c r="N112" s="81"/>
      <c r="O112" s="79"/>
    </row>
    <row r="113" spans="1:15" x14ac:dyDescent="0.25">
      <c r="A113" s="59"/>
      <c r="B113" s="60"/>
      <c r="C113" s="61" t="str">
        <f>IFERROR(IF(B113="No CAS","",INDEX('DEQ Pollutant List'!$C$7:$C$614,MATCH('3. Pollutant Emissions - EF'!B113,'DEQ Pollutant List'!$B$7:$B$614,0))),"")</f>
        <v/>
      </c>
      <c r="D113" s="68" t="str">
        <f>IFERROR(IF(OR($B113="",$B113="No CAS"),INDEX('DEQ Pollutant List'!$A$7:$A$614,MATCH($C113,'DEQ Pollutant List'!$C$7:$C$614,0)),INDEX('DEQ Pollutant List'!$A$7:$A$614,MATCH($B113,'DEQ Pollutant List'!$B$7:$B$614,0))),"")</f>
        <v/>
      </c>
      <c r="E113" s="76"/>
      <c r="F113" s="77"/>
      <c r="G113" s="78"/>
      <c r="H113" s="79"/>
      <c r="I113" s="80"/>
      <c r="J113" s="77"/>
      <c r="K113" s="81"/>
      <c r="L113" s="79"/>
      <c r="M113" s="77"/>
      <c r="N113" s="81"/>
      <c r="O113" s="79"/>
    </row>
    <row r="114" spans="1:15" x14ac:dyDescent="0.25">
      <c r="A114" s="59"/>
      <c r="B114" s="60"/>
      <c r="C114" s="61" t="str">
        <f>IFERROR(IF(B114="No CAS","",INDEX('DEQ Pollutant List'!$C$7:$C$614,MATCH('3. Pollutant Emissions - EF'!B114,'DEQ Pollutant List'!$B$7:$B$614,0))),"")</f>
        <v/>
      </c>
      <c r="D114" s="68" t="str">
        <f>IFERROR(IF(OR($B114="",$B114="No CAS"),INDEX('DEQ Pollutant List'!$A$7:$A$614,MATCH($C114,'DEQ Pollutant List'!$C$7:$C$614,0)),INDEX('DEQ Pollutant List'!$A$7:$A$614,MATCH($B114,'DEQ Pollutant List'!$B$7:$B$614,0))),"")</f>
        <v/>
      </c>
      <c r="E114" s="76"/>
      <c r="F114" s="77"/>
      <c r="G114" s="78"/>
      <c r="H114" s="79"/>
      <c r="I114" s="80"/>
      <c r="J114" s="77"/>
      <c r="K114" s="81"/>
      <c r="L114" s="79"/>
      <c r="M114" s="77"/>
      <c r="N114" s="81"/>
      <c r="O114" s="79"/>
    </row>
    <row r="115" spans="1:15" x14ac:dyDescent="0.25">
      <c r="A115" s="59"/>
      <c r="B115" s="60"/>
      <c r="C115" s="61" t="str">
        <f>IFERROR(IF(B115="No CAS","",INDEX('DEQ Pollutant List'!$C$7:$C$614,MATCH('3. Pollutant Emissions - EF'!B115,'DEQ Pollutant List'!$B$7:$B$614,0))),"")</f>
        <v/>
      </c>
      <c r="D115" s="68" t="str">
        <f>IFERROR(IF(OR($B115="",$B115="No CAS"),INDEX('DEQ Pollutant List'!$A$7:$A$614,MATCH($C115,'DEQ Pollutant List'!$C$7:$C$614,0)),INDEX('DEQ Pollutant List'!$A$7:$A$614,MATCH($B115,'DEQ Pollutant List'!$B$7:$B$614,0))),"")</f>
        <v/>
      </c>
      <c r="E115" s="76"/>
      <c r="F115" s="77"/>
      <c r="G115" s="78"/>
      <c r="H115" s="79"/>
      <c r="I115" s="80"/>
      <c r="J115" s="77"/>
      <c r="K115" s="81"/>
      <c r="L115" s="79"/>
      <c r="M115" s="77"/>
      <c r="N115" s="81"/>
      <c r="O115" s="79"/>
    </row>
    <row r="116" spans="1:15" x14ac:dyDescent="0.25">
      <c r="A116" s="59"/>
      <c r="B116" s="60"/>
      <c r="C116" s="61" t="str">
        <f>IFERROR(IF(B116="No CAS","",INDEX('DEQ Pollutant List'!$C$7:$C$614,MATCH('3. Pollutant Emissions - EF'!B116,'DEQ Pollutant List'!$B$7:$B$614,0))),"")</f>
        <v/>
      </c>
      <c r="D116" s="68" t="str">
        <f>IFERROR(IF(OR($B116="",$B116="No CAS"),INDEX('DEQ Pollutant List'!$A$7:$A$614,MATCH($C116,'DEQ Pollutant List'!$C$7:$C$614,0)),INDEX('DEQ Pollutant List'!$A$7:$A$614,MATCH($B116,'DEQ Pollutant List'!$B$7:$B$614,0))),"")</f>
        <v/>
      </c>
      <c r="E116" s="76"/>
      <c r="F116" s="77"/>
      <c r="G116" s="78"/>
      <c r="H116" s="79"/>
      <c r="I116" s="80"/>
      <c r="J116" s="77"/>
      <c r="K116" s="81"/>
      <c r="L116" s="79"/>
      <c r="M116" s="77"/>
      <c r="N116" s="81"/>
      <c r="O116" s="79"/>
    </row>
    <row r="117" spans="1:15" x14ac:dyDescent="0.25">
      <c r="A117" s="59"/>
      <c r="B117" s="60"/>
      <c r="C117" s="61" t="str">
        <f>IFERROR(IF(B117="No CAS","",INDEX('DEQ Pollutant List'!$C$7:$C$614,MATCH('3. Pollutant Emissions - EF'!B117,'DEQ Pollutant List'!$B$7:$B$614,0))),"")</f>
        <v/>
      </c>
      <c r="D117" s="68" t="str">
        <f>IFERROR(IF(OR($B117="",$B117="No CAS"),INDEX('DEQ Pollutant List'!$A$7:$A$614,MATCH($C117,'DEQ Pollutant List'!$C$7:$C$614,0)),INDEX('DEQ Pollutant List'!$A$7:$A$614,MATCH($B117,'DEQ Pollutant List'!$B$7:$B$614,0))),"")</f>
        <v/>
      </c>
      <c r="E117" s="76"/>
      <c r="F117" s="77"/>
      <c r="G117" s="78"/>
      <c r="H117" s="79"/>
      <c r="I117" s="80"/>
      <c r="J117" s="77"/>
      <c r="K117" s="81"/>
      <c r="L117" s="79"/>
      <c r="M117" s="77"/>
      <c r="N117" s="81"/>
      <c r="O117" s="79"/>
    </row>
    <row r="118" spans="1:15" x14ac:dyDescent="0.25">
      <c r="A118" s="59"/>
      <c r="B118" s="60"/>
      <c r="C118" s="61" t="str">
        <f>IFERROR(IF(B118="No CAS","",INDEX('DEQ Pollutant List'!$C$7:$C$614,MATCH('3. Pollutant Emissions - EF'!B118,'DEQ Pollutant List'!$B$7:$B$614,0))),"")</f>
        <v/>
      </c>
      <c r="D118" s="68" t="str">
        <f>IFERROR(IF(OR($B118="",$B118="No CAS"),INDEX('DEQ Pollutant List'!$A$7:$A$614,MATCH($C118,'DEQ Pollutant List'!$C$7:$C$614,0)),INDEX('DEQ Pollutant List'!$A$7:$A$614,MATCH($B118,'DEQ Pollutant List'!$B$7:$B$614,0))),"")</f>
        <v/>
      </c>
      <c r="E118" s="76"/>
      <c r="F118" s="77"/>
      <c r="G118" s="78"/>
      <c r="H118" s="79"/>
      <c r="I118" s="80"/>
      <c r="J118" s="77"/>
      <c r="K118" s="81"/>
      <c r="L118" s="79"/>
      <c r="M118" s="77"/>
      <c r="N118" s="81"/>
      <c r="O118" s="79"/>
    </row>
    <row r="119" spans="1:15" x14ac:dyDescent="0.25">
      <c r="A119" s="59"/>
      <c r="B119" s="60"/>
      <c r="C119" s="61" t="str">
        <f>IFERROR(IF(B119="No CAS","",INDEX('DEQ Pollutant List'!$C$7:$C$614,MATCH('3. Pollutant Emissions - EF'!B119,'DEQ Pollutant List'!$B$7:$B$614,0))),"")</f>
        <v/>
      </c>
      <c r="D119" s="68" t="str">
        <f>IFERROR(IF(OR($B119="",$B119="No CAS"),INDEX('DEQ Pollutant List'!$A$7:$A$614,MATCH($C119,'DEQ Pollutant List'!$C$7:$C$614,0)),INDEX('DEQ Pollutant List'!$A$7:$A$614,MATCH($B119,'DEQ Pollutant List'!$B$7:$B$614,0))),"")</f>
        <v/>
      </c>
      <c r="E119" s="76"/>
      <c r="F119" s="77"/>
      <c r="G119" s="78"/>
      <c r="H119" s="79"/>
      <c r="I119" s="80"/>
      <c r="J119" s="77"/>
      <c r="K119" s="81"/>
      <c r="L119" s="79"/>
      <c r="M119" s="77"/>
      <c r="N119" s="81"/>
      <c r="O119" s="79"/>
    </row>
    <row r="120" spans="1:15" x14ac:dyDescent="0.25">
      <c r="A120" s="59"/>
      <c r="B120" s="60"/>
      <c r="C120" s="61" t="str">
        <f>IFERROR(IF(B120="No CAS","",INDEX('DEQ Pollutant List'!$C$7:$C$614,MATCH('3. Pollutant Emissions - EF'!B120,'DEQ Pollutant List'!$B$7:$B$614,0))),"")</f>
        <v/>
      </c>
      <c r="D120" s="68" t="str">
        <f>IFERROR(IF(OR($B120="",$B120="No CAS"),INDEX('DEQ Pollutant List'!$A$7:$A$614,MATCH($C120,'DEQ Pollutant List'!$C$7:$C$614,0)),INDEX('DEQ Pollutant List'!$A$7:$A$614,MATCH($B120,'DEQ Pollutant List'!$B$7:$B$614,0))),"")</f>
        <v/>
      </c>
      <c r="E120" s="76"/>
      <c r="F120" s="77"/>
      <c r="G120" s="78"/>
      <c r="H120" s="79"/>
      <c r="I120" s="80"/>
      <c r="J120" s="77"/>
      <c r="K120" s="81"/>
      <c r="L120" s="79"/>
      <c r="M120" s="77"/>
      <c r="N120" s="81"/>
      <c r="O120" s="79"/>
    </row>
    <row r="121" spans="1:15" x14ac:dyDescent="0.25">
      <c r="A121" s="59"/>
      <c r="B121" s="60"/>
      <c r="C121" s="61" t="str">
        <f>IFERROR(IF(B121="No CAS","",INDEX('DEQ Pollutant List'!$C$7:$C$614,MATCH('3. Pollutant Emissions - EF'!B121,'DEQ Pollutant List'!$B$7:$B$614,0))),"")</f>
        <v/>
      </c>
      <c r="D121" s="68" t="str">
        <f>IFERROR(IF(OR($B121="",$B121="No CAS"),INDEX('DEQ Pollutant List'!$A$7:$A$614,MATCH($C121,'DEQ Pollutant List'!$C$7:$C$614,0)),INDEX('DEQ Pollutant List'!$A$7:$A$614,MATCH($B121,'DEQ Pollutant List'!$B$7:$B$614,0))),"")</f>
        <v/>
      </c>
      <c r="E121" s="76"/>
      <c r="F121" s="77"/>
      <c r="G121" s="78"/>
      <c r="H121" s="79"/>
      <c r="I121" s="80"/>
      <c r="J121" s="77"/>
      <c r="K121" s="81"/>
      <c r="L121" s="79"/>
      <c r="M121" s="77"/>
      <c r="N121" s="81"/>
      <c r="O121" s="79"/>
    </row>
    <row r="122" spans="1:15" x14ac:dyDescent="0.25">
      <c r="A122" s="59"/>
      <c r="B122" s="60"/>
      <c r="C122" s="61" t="str">
        <f>IFERROR(IF(B122="No CAS","",INDEX('DEQ Pollutant List'!$C$7:$C$614,MATCH('3. Pollutant Emissions - EF'!B122,'DEQ Pollutant List'!$B$7:$B$614,0))),"")</f>
        <v/>
      </c>
      <c r="D122" s="68" t="str">
        <f>IFERROR(IF(OR($B122="",$B122="No CAS"),INDEX('DEQ Pollutant List'!$A$7:$A$614,MATCH($C122,'DEQ Pollutant List'!$C$7:$C$614,0)),INDEX('DEQ Pollutant List'!$A$7:$A$614,MATCH($B122,'DEQ Pollutant List'!$B$7:$B$614,0))),"")</f>
        <v/>
      </c>
      <c r="E122" s="76"/>
      <c r="F122" s="77"/>
      <c r="G122" s="78"/>
      <c r="H122" s="79"/>
      <c r="I122" s="80"/>
      <c r="J122" s="77"/>
      <c r="K122" s="81"/>
      <c r="L122" s="79"/>
      <c r="M122" s="77"/>
      <c r="N122" s="81"/>
      <c r="O122" s="79"/>
    </row>
    <row r="123" spans="1:15" x14ac:dyDescent="0.25">
      <c r="A123" s="59"/>
      <c r="B123" s="60"/>
      <c r="C123" s="61" t="str">
        <f>IFERROR(IF(B123="No CAS","",INDEX('DEQ Pollutant List'!$C$7:$C$614,MATCH('3. Pollutant Emissions - EF'!B123,'DEQ Pollutant List'!$B$7:$B$614,0))),"")</f>
        <v/>
      </c>
      <c r="D123" s="68" t="str">
        <f>IFERROR(IF(OR($B123="",$B123="No CAS"),INDEX('DEQ Pollutant List'!$A$7:$A$614,MATCH($C123,'DEQ Pollutant List'!$C$7:$C$614,0)),INDEX('DEQ Pollutant List'!$A$7:$A$614,MATCH($B123,'DEQ Pollutant List'!$B$7:$B$614,0))),"")</f>
        <v/>
      </c>
      <c r="E123" s="76"/>
      <c r="F123" s="77"/>
      <c r="G123" s="78"/>
      <c r="H123" s="79"/>
      <c r="I123" s="80"/>
      <c r="J123" s="77"/>
      <c r="K123" s="81"/>
      <c r="L123" s="79"/>
      <c r="M123" s="77"/>
      <c r="N123" s="81"/>
      <c r="O123" s="79"/>
    </row>
    <row r="124" spans="1:15" x14ac:dyDescent="0.25">
      <c r="A124" s="59"/>
      <c r="B124" s="60"/>
      <c r="C124" s="61" t="str">
        <f>IFERROR(IF(B124="No CAS","",INDEX('DEQ Pollutant List'!$C$7:$C$614,MATCH('3. Pollutant Emissions - EF'!B124,'DEQ Pollutant List'!$B$7:$B$614,0))),"")</f>
        <v/>
      </c>
      <c r="D124" s="68" t="str">
        <f>IFERROR(IF(OR($B124="",$B124="No CAS"),INDEX('DEQ Pollutant List'!$A$7:$A$614,MATCH($C124,'DEQ Pollutant List'!$C$7:$C$614,0)),INDEX('DEQ Pollutant List'!$A$7:$A$614,MATCH($B124,'DEQ Pollutant List'!$B$7:$B$614,0))),"")</f>
        <v/>
      </c>
      <c r="E124" s="76"/>
      <c r="F124" s="77"/>
      <c r="G124" s="78"/>
      <c r="H124" s="79"/>
      <c r="I124" s="80"/>
      <c r="J124" s="77"/>
      <c r="K124" s="81"/>
      <c r="L124" s="79"/>
      <c r="M124" s="77"/>
      <c r="N124" s="81"/>
      <c r="O124" s="79"/>
    </row>
    <row r="125" spans="1:15" x14ac:dyDescent="0.25">
      <c r="A125" s="59"/>
      <c r="B125" s="60"/>
      <c r="C125" s="61" t="str">
        <f>IFERROR(IF(B125="No CAS","",INDEX('DEQ Pollutant List'!$C$7:$C$614,MATCH('3. Pollutant Emissions - EF'!B125,'DEQ Pollutant List'!$B$7:$B$614,0))),"")</f>
        <v/>
      </c>
      <c r="D125" s="68" t="str">
        <f>IFERROR(IF(OR($B125="",$B125="No CAS"),INDEX('DEQ Pollutant List'!$A$7:$A$614,MATCH($C125,'DEQ Pollutant List'!$C$7:$C$614,0)),INDEX('DEQ Pollutant List'!$A$7:$A$614,MATCH($B125,'DEQ Pollutant List'!$B$7:$B$614,0))),"")</f>
        <v/>
      </c>
      <c r="E125" s="76"/>
      <c r="F125" s="77"/>
      <c r="G125" s="78"/>
      <c r="H125" s="79"/>
      <c r="I125" s="80"/>
      <c r="J125" s="77"/>
      <c r="K125" s="81"/>
      <c r="L125" s="79"/>
      <c r="M125" s="77"/>
      <c r="N125" s="81"/>
      <c r="O125" s="79"/>
    </row>
    <row r="126" spans="1:15" x14ac:dyDescent="0.25">
      <c r="A126" s="59"/>
      <c r="B126" s="60"/>
      <c r="C126" s="61" t="str">
        <f>IFERROR(IF(B126="No CAS","",INDEX('DEQ Pollutant List'!$C$7:$C$614,MATCH('3. Pollutant Emissions - EF'!B126,'DEQ Pollutant List'!$B$7:$B$614,0))),"")</f>
        <v/>
      </c>
      <c r="D126" s="68" t="str">
        <f>IFERROR(IF(OR($B126="",$B126="No CAS"),INDEX('DEQ Pollutant List'!$A$7:$A$614,MATCH($C126,'DEQ Pollutant List'!$C$7:$C$614,0)),INDEX('DEQ Pollutant List'!$A$7:$A$614,MATCH($B126,'DEQ Pollutant List'!$B$7:$B$614,0))),"")</f>
        <v/>
      </c>
      <c r="E126" s="76"/>
      <c r="F126" s="77"/>
      <c r="G126" s="78"/>
      <c r="H126" s="79"/>
      <c r="I126" s="80"/>
      <c r="J126" s="77"/>
      <c r="K126" s="81"/>
      <c r="L126" s="79"/>
      <c r="M126" s="77"/>
      <c r="N126" s="81"/>
      <c r="O126" s="79"/>
    </row>
    <row r="127" spans="1:15" x14ac:dyDescent="0.25">
      <c r="A127" s="59"/>
      <c r="B127" s="60"/>
      <c r="C127" s="61" t="str">
        <f>IFERROR(IF(B127="No CAS","",INDEX('DEQ Pollutant List'!$C$7:$C$614,MATCH('3. Pollutant Emissions - EF'!B127,'DEQ Pollutant List'!$B$7:$B$614,0))),"")</f>
        <v/>
      </c>
      <c r="D127" s="68" t="str">
        <f>IFERROR(IF(OR($B127="",$B127="No CAS"),INDEX('DEQ Pollutant List'!$A$7:$A$614,MATCH($C127,'DEQ Pollutant List'!$C$7:$C$614,0)),INDEX('DEQ Pollutant List'!$A$7:$A$614,MATCH($B127,'DEQ Pollutant List'!$B$7:$B$614,0))),"")</f>
        <v/>
      </c>
      <c r="E127" s="76"/>
      <c r="F127" s="77"/>
      <c r="G127" s="78"/>
      <c r="H127" s="79"/>
      <c r="I127" s="80"/>
      <c r="J127" s="77"/>
      <c r="K127" s="81"/>
      <c r="L127" s="79"/>
      <c r="M127" s="77"/>
      <c r="N127" s="81"/>
      <c r="O127" s="79"/>
    </row>
    <row r="128" spans="1:15" x14ac:dyDescent="0.25">
      <c r="A128" s="59"/>
      <c r="B128" s="60"/>
      <c r="C128" s="61" t="str">
        <f>IFERROR(IF(B128="No CAS","",INDEX('DEQ Pollutant List'!$C$7:$C$614,MATCH('3. Pollutant Emissions - EF'!B128,'DEQ Pollutant List'!$B$7:$B$614,0))),"")</f>
        <v/>
      </c>
      <c r="D128" s="68" t="str">
        <f>IFERROR(IF(OR($B128="",$B128="No CAS"),INDEX('DEQ Pollutant List'!$A$7:$A$614,MATCH($C128,'DEQ Pollutant List'!$C$7:$C$614,0)),INDEX('DEQ Pollutant List'!$A$7:$A$614,MATCH($B128,'DEQ Pollutant List'!$B$7:$B$614,0))),"")</f>
        <v/>
      </c>
      <c r="E128" s="76"/>
      <c r="F128" s="77"/>
      <c r="G128" s="78"/>
      <c r="H128" s="79"/>
      <c r="I128" s="80"/>
      <c r="J128" s="77"/>
      <c r="K128" s="81"/>
      <c r="L128" s="79"/>
      <c r="M128" s="77"/>
      <c r="N128" s="81"/>
      <c r="O128" s="79"/>
    </row>
    <row r="129" spans="1:15" x14ac:dyDescent="0.25">
      <c r="A129" s="59"/>
      <c r="B129" s="60"/>
      <c r="C129" s="61" t="str">
        <f>IFERROR(IF(B129="No CAS","",INDEX('DEQ Pollutant List'!$C$7:$C$614,MATCH('3. Pollutant Emissions - EF'!B129,'DEQ Pollutant List'!$B$7:$B$614,0))),"")</f>
        <v/>
      </c>
      <c r="D129" s="68" t="str">
        <f>IFERROR(IF(OR($B129="",$B129="No CAS"),INDEX('DEQ Pollutant List'!$A$7:$A$614,MATCH($C129,'DEQ Pollutant List'!$C$7:$C$614,0)),INDEX('DEQ Pollutant List'!$A$7:$A$614,MATCH($B129,'DEQ Pollutant List'!$B$7:$B$614,0))),"")</f>
        <v/>
      </c>
      <c r="E129" s="76"/>
      <c r="F129" s="77"/>
      <c r="G129" s="78"/>
      <c r="H129" s="79"/>
      <c r="I129" s="80"/>
      <c r="J129" s="77"/>
      <c r="K129" s="81"/>
      <c r="L129" s="79"/>
      <c r="M129" s="77"/>
      <c r="N129" s="81"/>
      <c r="O129" s="79"/>
    </row>
    <row r="130" spans="1:15" x14ac:dyDescent="0.25">
      <c r="A130" s="59"/>
      <c r="B130" s="60"/>
      <c r="C130" s="61" t="str">
        <f>IFERROR(IF(B130="No CAS","",INDEX('DEQ Pollutant List'!$C$7:$C$614,MATCH('3. Pollutant Emissions - EF'!B130,'DEQ Pollutant List'!$B$7:$B$614,0))),"")</f>
        <v/>
      </c>
      <c r="D130" s="68" t="str">
        <f>IFERROR(IF(OR($B130="",$B130="No CAS"),INDEX('DEQ Pollutant List'!$A$7:$A$614,MATCH($C130,'DEQ Pollutant List'!$C$7:$C$614,0)),INDEX('DEQ Pollutant List'!$A$7:$A$614,MATCH($B130,'DEQ Pollutant List'!$B$7:$B$614,0))),"")</f>
        <v/>
      </c>
      <c r="E130" s="76"/>
      <c r="F130" s="77"/>
      <c r="G130" s="78"/>
      <c r="H130" s="79"/>
      <c r="I130" s="80"/>
      <c r="J130" s="77"/>
      <c r="K130" s="81"/>
      <c r="L130" s="79"/>
      <c r="M130" s="77"/>
      <c r="N130" s="81"/>
      <c r="O130" s="79"/>
    </row>
    <row r="131" spans="1:15" x14ac:dyDescent="0.25">
      <c r="A131" s="59"/>
      <c r="B131" s="60"/>
      <c r="C131" s="61" t="str">
        <f>IFERROR(IF(B131="No CAS","",INDEX('DEQ Pollutant List'!$C$7:$C$614,MATCH('3. Pollutant Emissions - EF'!B131,'DEQ Pollutant List'!$B$7:$B$614,0))),"")</f>
        <v/>
      </c>
      <c r="D131" s="68" t="str">
        <f>IFERROR(IF(OR($B131="",$B131="No CAS"),INDEX('DEQ Pollutant List'!$A$7:$A$614,MATCH($C131,'DEQ Pollutant List'!$C$7:$C$614,0)),INDEX('DEQ Pollutant List'!$A$7:$A$614,MATCH($B131,'DEQ Pollutant List'!$B$7:$B$614,0))),"")</f>
        <v/>
      </c>
      <c r="E131" s="76"/>
      <c r="F131" s="77"/>
      <c r="G131" s="78"/>
      <c r="H131" s="79"/>
      <c r="I131" s="80"/>
      <c r="J131" s="77"/>
      <c r="K131" s="81"/>
      <c r="L131" s="79"/>
      <c r="M131" s="77"/>
      <c r="N131" s="81"/>
      <c r="O131" s="79"/>
    </row>
    <row r="132" spans="1:15" x14ac:dyDescent="0.25">
      <c r="A132" s="59"/>
      <c r="B132" s="60"/>
      <c r="C132" s="61" t="str">
        <f>IFERROR(IF(B132="No CAS","",INDEX('DEQ Pollutant List'!$C$7:$C$614,MATCH('3. Pollutant Emissions - EF'!B132,'DEQ Pollutant List'!$B$7:$B$614,0))),"")</f>
        <v/>
      </c>
      <c r="D132" s="68" t="str">
        <f>IFERROR(IF(OR($B132="",$B132="No CAS"),INDEX('DEQ Pollutant List'!$A$7:$A$614,MATCH($C132,'DEQ Pollutant List'!$C$7:$C$614,0)),INDEX('DEQ Pollutant List'!$A$7:$A$614,MATCH($B132,'DEQ Pollutant List'!$B$7:$B$614,0))),"")</f>
        <v/>
      </c>
      <c r="E132" s="76"/>
      <c r="F132" s="77"/>
      <c r="G132" s="78"/>
      <c r="H132" s="79"/>
      <c r="I132" s="80"/>
      <c r="J132" s="77"/>
      <c r="K132" s="81"/>
      <c r="L132" s="79"/>
      <c r="M132" s="77"/>
      <c r="N132" s="81"/>
      <c r="O132" s="79"/>
    </row>
    <row r="133" spans="1:15" x14ac:dyDescent="0.25">
      <c r="A133" s="59"/>
      <c r="B133" s="60"/>
      <c r="C133" s="61" t="str">
        <f>IFERROR(IF(B133="No CAS","",INDEX('DEQ Pollutant List'!$C$7:$C$614,MATCH('3. Pollutant Emissions - EF'!B133,'DEQ Pollutant List'!$B$7:$B$614,0))),"")</f>
        <v/>
      </c>
      <c r="D133" s="68" t="str">
        <f>IFERROR(IF(OR($B133="",$B133="No CAS"),INDEX('DEQ Pollutant List'!$A$7:$A$614,MATCH($C133,'DEQ Pollutant List'!$C$7:$C$614,0)),INDEX('DEQ Pollutant List'!$A$7:$A$614,MATCH($B133,'DEQ Pollutant List'!$B$7:$B$614,0))),"")</f>
        <v/>
      </c>
      <c r="E133" s="76"/>
      <c r="F133" s="77"/>
      <c r="G133" s="78"/>
      <c r="H133" s="79"/>
      <c r="I133" s="80"/>
      <c r="J133" s="77"/>
      <c r="K133" s="81"/>
      <c r="L133" s="79"/>
      <c r="M133" s="77"/>
      <c r="N133" s="81"/>
      <c r="O133" s="79"/>
    </row>
    <row r="134" spans="1:15" x14ac:dyDescent="0.25">
      <c r="A134" s="59"/>
      <c r="B134" s="60"/>
      <c r="C134" s="61" t="str">
        <f>IFERROR(IF(B134="No CAS","",INDEX('DEQ Pollutant List'!$C$7:$C$614,MATCH('3. Pollutant Emissions - EF'!B134,'DEQ Pollutant List'!$B$7:$B$614,0))),"")</f>
        <v/>
      </c>
      <c r="D134" s="68" t="str">
        <f>IFERROR(IF(OR($B134="",$B134="No CAS"),INDEX('DEQ Pollutant List'!$A$7:$A$614,MATCH($C134,'DEQ Pollutant List'!$C$7:$C$614,0)),INDEX('DEQ Pollutant List'!$A$7:$A$614,MATCH($B134,'DEQ Pollutant List'!$B$7:$B$614,0))),"")</f>
        <v/>
      </c>
      <c r="E134" s="76"/>
      <c r="F134" s="77"/>
      <c r="G134" s="78"/>
      <c r="H134" s="79"/>
      <c r="I134" s="80"/>
      <c r="J134" s="77"/>
      <c r="K134" s="81"/>
      <c r="L134" s="79"/>
      <c r="M134" s="77"/>
      <c r="N134" s="81"/>
      <c r="O134" s="79"/>
    </row>
    <row r="135" spans="1:15" x14ac:dyDescent="0.25">
      <c r="A135" s="59"/>
      <c r="B135" s="60"/>
      <c r="C135" s="61" t="str">
        <f>IFERROR(IF(B135="No CAS","",INDEX('DEQ Pollutant List'!$C$7:$C$614,MATCH('3. Pollutant Emissions - EF'!B135,'DEQ Pollutant List'!$B$7:$B$614,0))),"")</f>
        <v/>
      </c>
      <c r="D135" s="68" t="str">
        <f>IFERROR(IF(OR($B135="",$B135="No CAS"),INDEX('DEQ Pollutant List'!$A$7:$A$614,MATCH($C135,'DEQ Pollutant List'!$C$7:$C$614,0)),INDEX('DEQ Pollutant List'!$A$7:$A$614,MATCH($B135,'DEQ Pollutant List'!$B$7:$B$614,0))),"")</f>
        <v/>
      </c>
      <c r="E135" s="76"/>
      <c r="F135" s="77"/>
      <c r="G135" s="78"/>
      <c r="H135" s="79"/>
      <c r="I135" s="80"/>
      <c r="J135" s="77"/>
      <c r="K135" s="81"/>
      <c r="L135" s="79"/>
      <c r="M135" s="77"/>
      <c r="N135" s="81"/>
      <c r="O135" s="79"/>
    </row>
    <row r="136" spans="1:15" x14ac:dyDescent="0.25">
      <c r="A136" s="59"/>
      <c r="B136" s="60"/>
      <c r="C136" s="61" t="str">
        <f>IFERROR(IF(B136="No CAS","",INDEX('DEQ Pollutant List'!$C$7:$C$614,MATCH('3. Pollutant Emissions - EF'!B136,'DEQ Pollutant List'!$B$7:$B$614,0))),"")</f>
        <v/>
      </c>
      <c r="D136" s="68" t="str">
        <f>IFERROR(IF(OR($B136="",$B136="No CAS"),INDEX('DEQ Pollutant List'!$A$7:$A$614,MATCH($C136,'DEQ Pollutant List'!$C$7:$C$614,0)),INDEX('DEQ Pollutant List'!$A$7:$A$614,MATCH($B136,'DEQ Pollutant List'!$B$7:$B$614,0))),"")</f>
        <v/>
      </c>
      <c r="E136" s="76"/>
      <c r="F136" s="77"/>
      <c r="G136" s="78"/>
      <c r="H136" s="79"/>
      <c r="I136" s="80"/>
      <c r="J136" s="77"/>
      <c r="K136" s="81"/>
      <c r="L136" s="79"/>
      <c r="M136" s="77"/>
      <c r="N136" s="81"/>
      <c r="O136" s="79"/>
    </row>
    <row r="137" spans="1:15" x14ac:dyDescent="0.25">
      <c r="A137" s="59"/>
      <c r="B137" s="60"/>
      <c r="C137" s="61" t="str">
        <f>IFERROR(IF(B137="No CAS","",INDEX('DEQ Pollutant List'!$C$7:$C$614,MATCH('3. Pollutant Emissions - EF'!B137,'DEQ Pollutant List'!$B$7:$B$614,0))),"")</f>
        <v/>
      </c>
      <c r="D137" s="68" t="str">
        <f>IFERROR(IF(OR($B137="",$B137="No CAS"),INDEX('DEQ Pollutant List'!$A$7:$A$614,MATCH($C137,'DEQ Pollutant List'!$C$7:$C$614,0)),INDEX('DEQ Pollutant List'!$A$7:$A$614,MATCH($B137,'DEQ Pollutant List'!$B$7:$B$614,0))),"")</f>
        <v/>
      </c>
      <c r="E137" s="76"/>
      <c r="F137" s="77"/>
      <c r="G137" s="78"/>
      <c r="H137" s="79"/>
      <c r="I137" s="80"/>
      <c r="J137" s="77"/>
      <c r="K137" s="81"/>
      <c r="L137" s="79"/>
      <c r="M137" s="77"/>
      <c r="N137" s="81"/>
      <c r="O137" s="79"/>
    </row>
    <row r="138" spans="1:15" x14ac:dyDescent="0.25">
      <c r="A138" s="59"/>
      <c r="B138" s="60"/>
      <c r="C138" s="61" t="str">
        <f>IFERROR(IF(B138="No CAS","",INDEX('DEQ Pollutant List'!$C$7:$C$614,MATCH('3. Pollutant Emissions - EF'!B138,'DEQ Pollutant List'!$B$7:$B$614,0))),"")</f>
        <v/>
      </c>
      <c r="D138" s="68" t="str">
        <f>IFERROR(IF(OR($B138="",$B138="No CAS"),INDEX('DEQ Pollutant List'!$A$7:$A$614,MATCH($C138,'DEQ Pollutant List'!$C$7:$C$614,0)),INDEX('DEQ Pollutant List'!$A$7:$A$614,MATCH($B138,'DEQ Pollutant List'!$B$7:$B$614,0))),"")</f>
        <v/>
      </c>
      <c r="E138" s="76"/>
      <c r="F138" s="77"/>
      <c r="G138" s="78"/>
      <c r="H138" s="79"/>
      <c r="I138" s="80"/>
      <c r="J138" s="77"/>
      <c r="K138" s="81"/>
      <c r="L138" s="79"/>
      <c r="M138" s="77"/>
      <c r="N138" s="81"/>
      <c r="O138" s="79"/>
    </row>
    <row r="139" spans="1:15" x14ac:dyDescent="0.25">
      <c r="A139" s="59"/>
      <c r="B139" s="60"/>
      <c r="C139" s="61" t="str">
        <f>IFERROR(IF(B139="No CAS","",INDEX('DEQ Pollutant List'!$C$7:$C$614,MATCH('3. Pollutant Emissions - EF'!B139,'DEQ Pollutant List'!$B$7:$B$614,0))),"")</f>
        <v/>
      </c>
      <c r="D139" s="68" t="str">
        <f>IFERROR(IF(OR($B139="",$B139="No CAS"),INDEX('DEQ Pollutant List'!$A$7:$A$614,MATCH($C139,'DEQ Pollutant List'!$C$7:$C$614,0)),INDEX('DEQ Pollutant List'!$A$7:$A$614,MATCH($B139,'DEQ Pollutant List'!$B$7:$B$614,0))),"")</f>
        <v/>
      </c>
      <c r="E139" s="76"/>
      <c r="F139" s="77"/>
      <c r="G139" s="78"/>
      <c r="H139" s="79"/>
      <c r="I139" s="80"/>
      <c r="J139" s="77"/>
      <c r="K139" s="81"/>
      <c r="L139" s="79"/>
      <c r="M139" s="77"/>
      <c r="N139" s="81"/>
      <c r="O139" s="79"/>
    </row>
    <row r="140" spans="1:15" x14ac:dyDescent="0.25">
      <c r="A140" s="59"/>
      <c r="B140" s="60"/>
      <c r="C140" s="61" t="str">
        <f>IFERROR(IF(B140="No CAS","",INDEX('DEQ Pollutant List'!$C$7:$C$614,MATCH('3. Pollutant Emissions - EF'!B140,'DEQ Pollutant List'!$B$7:$B$614,0))),"")</f>
        <v/>
      </c>
      <c r="D140" s="68" t="str">
        <f>IFERROR(IF(OR($B140="",$B140="No CAS"),INDEX('DEQ Pollutant List'!$A$7:$A$614,MATCH($C140,'DEQ Pollutant List'!$C$7:$C$614,0)),INDEX('DEQ Pollutant List'!$A$7:$A$614,MATCH($B140,'DEQ Pollutant List'!$B$7:$B$614,0))),"")</f>
        <v/>
      </c>
      <c r="E140" s="76"/>
      <c r="F140" s="77"/>
      <c r="G140" s="78"/>
      <c r="H140" s="79"/>
      <c r="I140" s="80"/>
      <c r="J140" s="77"/>
      <c r="K140" s="81"/>
      <c r="L140" s="79"/>
      <c r="M140" s="77"/>
      <c r="N140" s="81"/>
      <c r="O140" s="79"/>
    </row>
    <row r="141" spans="1:15" x14ac:dyDescent="0.25">
      <c r="A141" s="59"/>
      <c r="B141" s="60"/>
      <c r="C141" s="61" t="str">
        <f>IFERROR(IF(B141="No CAS","",INDEX('DEQ Pollutant List'!$C$7:$C$614,MATCH('3. Pollutant Emissions - EF'!B141,'DEQ Pollutant List'!$B$7:$B$614,0))),"")</f>
        <v/>
      </c>
      <c r="D141" s="68" t="str">
        <f>IFERROR(IF(OR($B141="",$B141="No CAS"),INDEX('DEQ Pollutant List'!$A$7:$A$614,MATCH($C141,'DEQ Pollutant List'!$C$7:$C$614,0)),INDEX('DEQ Pollutant List'!$A$7:$A$614,MATCH($B141,'DEQ Pollutant List'!$B$7:$B$614,0))),"")</f>
        <v/>
      </c>
      <c r="E141" s="76"/>
      <c r="F141" s="77"/>
      <c r="G141" s="78"/>
      <c r="H141" s="79"/>
      <c r="I141" s="80"/>
      <c r="J141" s="77"/>
      <c r="K141" s="81"/>
      <c r="L141" s="79"/>
      <c r="M141" s="77"/>
      <c r="N141" s="81"/>
      <c r="O141" s="79"/>
    </row>
    <row r="142" spans="1:15" x14ac:dyDescent="0.25">
      <c r="A142" s="59"/>
      <c r="B142" s="60"/>
      <c r="C142" s="61" t="str">
        <f>IFERROR(IF(B142="No CAS","",INDEX('DEQ Pollutant List'!$C$7:$C$614,MATCH('3. Pollutant Emissions - EF'!B142,'DEQ Pollutant List'!$B$7:$B$614,0))),"")</f>
        <v/>
      </c>
      <c r="D142" s="68" t="str">
        <f>IFERROR(IF(OR($B142="",$B142="No CAS"),INDEX('DEQ Pollutant List'!$A$7:$A$614,MATCH($C142,'DEQ Pollutant List'!$C$7:$C$614,0)),INDEX('DEQ Pollutant List'!$A$7:$A$614,MATCH($B142,'DEQ Pollutant List'!$B$7:$B$614,0))),"")</f>
        <v/>
      </c>
      <c r="E142" s="76"/>
      <c r="F142" s="77"/>
      <c r="G142" s="78"/>
      <c r="H142" s="79"/>
      <c r="I142" s="80"/>
      <c r="J142" s="77"/>
      <c r="K142" s="81"/>
      <c r="L142" s="79"/>
      <c r="M142" s="77"/>
      <c r="N142" s="81"/>
      <c r="O142" s="79"/>
    </row>
    <row r="143" spans="1:15" x14ac:dyDescent="0.25">
      <c r="A143" s="59"/>
      <c r="B143" s="60"/>
      <c r="C143" s="61" t="str">
        <f>IFERROR(IF(B143="No CAS","",INDEX('DEQ Pollutant List'!$C$7:$C$614,MATCH('3. Pollutant Emissions - EF'!B143,'DEQ Pollutant List'!$B$7:$B$614,0))),"")</f>
        <v/>
      </c>
      <c r="D143" s="68" t="str">
        <f>IFERROR(IF(OR($B143="",$B143="No CAS"),INDEX('DEQ Pollutant List'!$A$7:$A$614,MATCH($C143,'DEQ Pollutant List'!$C$7:$C$614,0)),INDEX('DEQ Pollutant List'!$A$7:$A$614,MATCH($B143,'DEQ Pollutant List'!$B$7:$B$614,0))),"")</f>
        <v/>
      </c>
      <c r="E143" s="76"/>
      <c r="F143" s="77"/>
      <c r="G143" s="78"/>
      <c r="H143" s="79"/>
      <c r="I143" s="80"/>
      <c r="J143" s="77"/>
      <c r="K143" s="81"/>
      <c r="L143" s="79"/>
      <c r="M143" s="77"/>
      <c r="N143" s="81"/>
      <c r="O143" s="79"/>
    </row>
    <row r="144" spans="1:15" x14ac:dyDescent="0.25">
      <c r="A144" s="59"/>
      <c r="B144" s="60"/>
      <c r="C144" s="61" t="str">
        <f>IFERROR(IF(B144="No CAS","",INDEX('DEQ Pollutant List'!$C$7:$C$614,MATCH('3. Pollutant Emissions - EF'!B144,'DEQ Pollutant List'!$B$7:$B$614,0))),"")</f>
        <v/>
      </c>
      <c r="D144" s="68" t="str">
        <f>IFERROR(IF(OR($B144="",$B144="No CAS"),INDEX('DEQ Pollutant List'!$A$7:$A$614,MATCH($C144,'DEQ Pollutant List'!$C$7:$C$614,0)),INDEX('DEQ Pollutant List'!$A$7:$A$614,MATCH($B144,'DEQ Pollutant List'!$B$7:$B$614,0))),"")</f>
        <v/>
      </c>
      <c r="E144" s="76"/>
      <c r="F144" s="77"/>
      <c r="G144" s="78"/>
      <c r="H144" s="79"/>
      <c r="I144" s="80"/>
      <c r="J144" s="77"/>
      <c r="K144" s="81"/>
      <c r="L144" s="79"/>
      <c r="M144" s="77"/>
      <c r="N144" s="81"/>
      <c r="O144" s="79"/>
    </row>
    <row r="145" spans="1:15" x14ac:dyDescent="0.25">
      <c r="A145" s="59"/>
      <c r="B145" s="60"/>
      <c r="C145" s="61" t="str">
        <f>IFERROR(IF(B145="No CAS","",INDEX('DEQ Pollutant List'!$C$7:$C$614,MATCH('3. Pollutant Emissions - EF'!B145,'DEQ Pollutant List'!$B$7:$B$614,0))),"")</f>
        <v/>
      </c>
      <c r="D145" s="68" t="str">
        <f>IFERROR(IF(OR($B145="",$B145="No CAS"),INDEX('DEQ Pollutant List'!$A$7:$A$614,MATCH($C145,'DEQ Pollutant List'!$C$7:$C$614,0)),INDEX('DEQ Pollutant List'!$A$7:$A$614,MATCH($B145,'DEQ Pollutant List'!$B$7:$B$614,0))),"")</f>
        <v/>
      </c>
      <c r="E145" s="76"/>
      <c r="F145" s="77"/>
      <c r="G145" s="78"/>
      <c r="H145" s="79"/>
      <c r="I145" s="80"/>
      <c r="J145" s="77"/>
      <c r="K145" s="81"/>
      <c r="L145" s="79"/>
      <c r="M145" s="77"/>
      <c r="N145" s="81"/>
      <c r="O145" s="79"/>
    </row>
    <row r="146" spans="1:15" x14ac:dyDescent="0.25">
      <c r="A146" s="59"/>
      <c r="B146" s="60"/>
      <c r="C146" s="61" t="str">
        <f>IFERROR(IF(B146="No CAS","",INDEX('DEQ Pollutant List'!$C$7:$C$614,MATCH('3. Pollutant Emissions - EF'!B146,'DEQ Pollutant List'!$B$7:$B$614,0))),"")</f>
        <v/>
      </c>
      <c r="D146" s="68" t="str">
        <f>IFERROR(IF(OR($B146="",$B146="No CAS"),INDEX('DEQ Pollutant List'!$A$7:$A$614,MATCH($C146,'DEQ Pollutant List'!$C$7:$C$614,0)),INDEX('DEQ Pollutant List'!$A$7:$A$614,MATCH($B146,'DEQ Pollutant List'!$B$7:$B$614,0))),"")</f>
        <v/>
      </c>
      <c r="E146" s="76"/>
      <c r="F146" s="77"/>
      <c r="G146" s="78"/>
      <c r="H146" s="79"/>
      <c r="I146" s="80"/>
      <c r="J146" s="77"/>
      <c r="K146" s="81"/>
      <c r="L146" s="79"/>
      <c r="M146" s="77"/>
      <c r="N146" s="81"/>
      <c r="O146" s="79"/>
    </row>
    <row r="147" spans="1:15" x14ac:dyDescent="0.25">
      <c r="A147" s="59"/>
      <c r="B147" s="60"/>
      <c r="C147" s="61" t="str">
        <f>IFERROR(IF(B147="No CAS","",INDEX('DEQ Pollutant List'!$C$7:$C$614,MATCH('3. Pollutant Emissions - EF'!B147,'DEQ Pollutant List'!$B$7:$B$614,0))),"")</f>
        <v/>
      </c>
      <c r="D147" s="68" t="str">
        <f>IFERROR(IF(OR($B147="",$B147="No CAS"),INDEX('DEQ Pollutant List'!$A$7:$A$614,MATCH($C147,'DEQ Pollutant List'!$C$7:$C$614,0)),INDEX('DEQ Pollutant List'!$A$7:$A$614,MATCH($B147,'DEQ Pollutant List'!$B$7:$B$614,0))),"")</f>
        <v/>
      </c>
      <c r="E147" s="76"/>
      <c r="F147" s="77"/>
      <c r="G147" s="78"/>
      <c r="H147" s="79"/>
      <c r="I147" s="80"/>
      <c r="J147" s="77"/>
      <c r="K147" s="81"/>
      <c r="L147" s="79"/>
      <c r="M147" s="77"/>
      <c r="N147" s="81"/>
      <c r="O147" s="79"/>
    </row>
    <row r="148" spans="1:15" x14ac:dyDescent="0.25">
      <c r="A148" s="59"/>
      <c r="B148" s="60"/>
      <c r="C148" s="61" t="str">
        <f>IFERROR(IF(B148="No CAS","",INDEX('DEQ Pollutant List'!$C$7:$C$614,MATCH('3. Pollutant Emissions - EF'!B148,'DEQ Pollutant List'!$B$7:$B$614,0))),"")</f>
        <v/>
      </c>
      <c r="D148" s="68" t="str">
        <f>IFERROR(IF(OR($B148="",$B148="No CAS"),INDEX('DEQ Pollutant List'!$A$7:$A$614,MATCH($C148,'DEQ Pollutant List'!$C$7:$C$614,0)),INDEX('DEQ Pollutant List'!$A$7:$A$614,MATCH($B148,'DEQ Pollutant List'!$B$7:$B$614,0))),"")</f>
        <v/>
      </c>
      <c r="E148" s="76"/>
      <c r="F148" s="77"/>
      <c r="G148" s="78"/>
      <c r="H148" s="79"/>
      <c r="I148" s="80"/>
      <c r="J148" s="77"/>
      <c r="K148" s="81"/>
      <c r="L148" s="79"/>
      <c r="M148" s="77"/>
      <c r="N148" s="81"/>
      <c r="O148" s="79"/>
    </row>
    <row r="149" spans="1:15" x14ac:dyDescent="0.25">
      <c r="A149" s="59"/>
      <c r="B149" s="60"/>
      <c r="C149" s="61" t="str">
        <f>IFERROR(IF(B149="No CAS","",INDEX('DEQ Pollutant List'!$C$7:$C$614,MATCH('3. Pollutant Emissions - EF'!B149,'DEQ Pollutant List'!$B$7:$B$614,0))),"")</f>
        <v/>
      </c>
      <c r="D149" s="68" t="str">
        <f>IFERROR(IF(OR($B149="",$B149="No CAS"),INDEX('DEQ Pollutant List'!$A$7:$A$614,MATCH($C149,'DEQ Pollutant List'!$C$7:$C$614,0)),INDEX('DEQ Pollutant List'!$A$7:$A$614,MATCH($B149,'DEQ Pollutant List'!$B$7:$B$614,0))),"")</f>
        <v/>
      </c>
      <c r="E149" s="76"/>
      <c r="F149" s="77"/>
      <c r="G149" s="78"/>
      <c r="H149" s="79"/>
      <c r="I149" s="80"/>
      <c r="J149" s="77"/>
      <c r="K149" s="81"/>
      <c r="L149" s="79"/>
      <c r="M149" s="77"/>
      <c r="N149" s="81"/>
      <c r="O149" s="79"/>
    </row>
    <row r="150" spans="1:15" x14ac:dyDescent="0.25">
      <c r="A150" s="59"/>
      <c r="B150" s="60"/>
      <c r="C150" s="61" t="str">
        <f>IFERROR(IF(B150="No CAS","",INDEX('DEQ Pollutant List'!$C$7:$C$614,MATCH('3. Pollutant Emissions - EF'!B150,'DEQ Pollutant List'!$B$7:$B$614,0))),"")</f>
        <v/>
      </c>
      <c r="D150" s="68" t="str">
        <f>IFERROR(IF(OR($B150="",$B150="No CAS"),INDEX('DEQ Pollutant List'!$A$7:$A$614,MATCH($C150,'DEQ Pollutant List'!$C$7:$C$614,0)),INDEX('DEQ Pollutant List'!$A$7:$A$614,MATCH($B150,'DEQ Pollutant List'!$B$7:$B$614,0))),"")</f>
        <v/>
      </c>
      <c r="E150" s="76"/>
      <c r="F150" s="77"/>
      <c r="G150" s="78"/>
      <c r="H150" s="79"/>
      <c r="I150" s="80"/>
      <c r="J150" s="77"/>
      <c r="K150" s="81"/>
      <c r="L150" s="79"/>
      <c r="M150" s="77"/>
      <c r="N150" s="81"/>
      <c r="O150" s="79"/>
    </row>
    <row r="151" spans="1:15" x14ac:dyDescent="0.25">
      <c r="A151" s="59"/>
      <c r="B151" s="60"/>
      <c r="C151" s="61" t="str">
        <f>IFERROR(IF(B151="No CAS","",INDEX('DEQ Pollutant List'!$C$7:$C$614,MATCH('3. Pollutant Emissions - EF'!B151,'DEQ Pollutant List'!$B$7:$B$614,0))),"")</f>
        <v/>
      </c>
      <c r="D151" s="68" t="str">
        <f>IFERROR(IF(OR($B151="",$B151="No CAS"),INDEX('DEQ Pollutant List'!$A$7:$A$614,MATCH($C151,'DEQ Pollutant List'!$C$7:$C$614,0)),INDEX('DEQ Pollutant List'!$A$7:$A$614,MATCH($B151,'DEQ Pollutant List'!$B$7:$B$614,0))),"")</f>
        <v/>
      </c>
      <c r="E151" s="76"/>
      <c r="F151" s="77"/>
      <c r="G151" s="78"/>
      <c r="H151" s="79"/>
      <c r="I151" s="80"/>
      <c r="J151" s="77"/>
      <c r="K151" s="81"/>
      <c r="L151" s="79"/>
      <c r="M151" s="77"/>
      <c r="N151" s="81"/>
      <c r="O151" s="79"/>
    </row>
    <row r="152" spans="1:15" x14ac:dyDescent="0.25">
      <c r="A152" s="59"/>
      <c r="B152" s="60"/>
      <c r="C152" s="61" t="str">
        <f>IFERROR(IF(B152="No CAS","",INDEX('DEQ Pollutant List'!$C$7:$C$614,MATCH('3. Pollutant Emissions - EF'!B152,'DEQ Pollutant List'!$B$7:$B$614,0))),"")</f>
        <v/>
      </c>
      <c r="D152" s="68" t="str">
        <f>IFERROR(IF(OR($B152="",$B152="No CAS"),INDEX('DEQ Pollutant List'!$A$7:$A$614,MATCH($C152,'DEQ Pollutant List'!$C$7:$C$614,0)),INDEX('DEQ Pollutant List'!$A$7:$A$614,MATCH($B152,'DEQ Pollutant List'!$B$7:$B$614,0))),"")</f>
        <v/>
      </c>
      <c r="E152" s="76"/>
      <c r="F152" s="77"/>
      <c r="G152" s="78"/>
      <c r="H152" s="79"/>
      <c r="I152" s="80"/>
      <c r="J152" s="77"/>
      <c r="K152" s="81"/>
      <c r="L152" s="79"/>
      <c r="M152" s="77"/>
      <c r="N152" s="81"/>
      <c r="O152" s="79"/>
    </row>
    <row r="153" spans="1:15" x14ac:dyDescent="0.25">
      <c r="A153" s="59"/>
      <c r="B153" s="60"/>
      <c r="C153" s="61" t="str">
        <f>IFERROR(IF(B153="No CAS","",INDEX('DEQ Pollutant List'!$C$7:$C$614,MATCH('3. Pollutant Emissions - EF'!B153,'DEQ Pollutant List'!$B$7:$B$614,0))),"")</f>
        <v/>
      </c>
      <c r="D153" s="68" t="str">
        <f>IFERROR(IF(OR($B153="",$B153="No CAS"),INDEX('DEQ Pollutant List'!$A$7:$A$614,MATCH($C153,'DEQ Pollutant List'!$C$7:$C$614,0)),INDEX('DEQ Pollutant List'!$A$7:$A$614,MATCH($B153,'DEQ Pollutant List'!$B$7:$B$614,0))),"")</f>
        <v/>
      </c>
      <c r="E153" s="76"/>
      <c r="F153" s="77"/>
      <c r="G153" s="78"/>
      <c r="H153" s="79"/>
      <c r="I153" s="80"/>
      <c r="J153" s="77"/>
      <c r="K153" s="81"/>
      <c r="L153" s="79"/>
      <c r="M153" s="77"/>
      <c r="N153" s="81"/>
      <c r="O153" s="79"/>
    </row>
    <row r="154" spans="1:15" x14ac:dyDescent="0.25">
      <c r="A154" s="59"/>
      <c r="B154" s="60"/>
      <c r="C154" s="61" t="str">
        <f>IFERROR(IF(B154="No CAS","",INDEX('DEQ Pollutant List'!$C$7:$C$614,MATCH('3. Pollutant Emissions - EF'!B154,'DEQ Pollutant List'!$B$7:$B$614,0))),"")</f>
        <v/>
      </c>
      <c r="D154" s="68" t="str">
        <f>IFERROR(IF(OR($B154="",$B154="No CAS"),INDEX('DEQ Pollutant List'!$A$7:$A$614,MATCH($C154,'DEQ Pollutant List'!$C$7:$C$614,0)),INDEX('DEQ Pollutant List'!$A$7:$A$614,MATCH($B154,'DEQ Pollutant List'!$B$7:$B$614,0))),"")</f>
        <v/>
      </c>
      <c r="E154" s="76"/>
      <c r="F154" s="77"/>
      <c r="G154" s="78"/>
      <c r="H154" s="79"/>
      <c r="I154" s="80"/>
      <c r="J154" s="77"/>
      <c r="K154" s="81"/>
      <c r="L154" s="79"/>
      <c r="M154" s="77"/>
      <c r="N154" s="81"/>
      <c r="O154" s="79"/>
    </row>
    <row r="155" spans="1:15" x14ac:dyDescent="0.25">
      <c r="A155" s="59"/>
      <c r="B155" s="60"/>
      <c r="C155" s="61" t="str">
        <f>IFERROR(IF(B155="No CAS","",INDEX('DEQ Pollutant List'!$C$7:$C$614,MATCH('3. Pollutant Emissions - EF'!B155,'DEQ Pollutant List'!$B$7:$B$614,0))),"")</f>
        <v/>
      </c>
      <c r="D155" s="68" t="str">
        <f>IFERROR(IF(OR($B155="",$B155="No CAS"),INDEX('DEQ Pollutant List'!$A$7:$A$614,MATCH($C155,'DEQ Pollutant List'!$C$7:$C$614,0)),INDEX('DEQ Pollutant List'!$A$7:$A$614,MATCH($B155,'DEQ Pollutant List'!$B$7:$B$614,0))),"")</f>
        <v/>
      </c>
      <c r="E155" s="76"/>
      <c r="F155" s="77"/>
      <c r="G155" s="78"/>
      <c r="H155" s="79"/>
      <c r="I155" s="80"/>
      <c r="J155" s="77"/>
      <c r="K155" s="81"/>
      <c r="L155" s="79"/>
      <c r="M155" s="77"/>
      <c r="N155" s="81"/>
      <c r="O155" s="79"/>
    </row>
    <row r="156" spans="1:15" x14ac:dyDescent="0.25">
      <c r="A156" s="59"/>
      <c r="B156" s="60"/>
      <c r="C156" s="61" t="str">
        <f>IFERROR(IF(B156="No CAS","",INDEX('DEQ Pollutant List'!$C$7:$C$614,MATCH('3. Pollutant Emissions - EF'!B156,'DEQ Pollutant List'!$B$7:$B$614,0))),"")</f>
        <v/>
      </c>
      <c r="D156" s="68" t="str">
        <f>IFERROR(IF(OR($B156="",$B156="No CAS"),INDEX('DEQ Pollutant List'!$A$7:$A$614,MATCH($C156,'DEQ Pollutant List'!$C$7:$C$614,0)),INDEX('DEQ Pollutant List'!$A$7:$A$614,MATCH($B156,'DEQ Pollutant List'!$B$7:$B$614,0))),"")</f>
        <v/>
      </c>
      <c r="E156" s="76"/>
      <c r="F156" s="77"/>
      <c r="G156" s="78"/>
      <c r="H156" s="79"/>
      <c r="I156" s="80"/>
      <c r="J156" s="77"/>
      <c r="K156" s="81"/>
      <c r="L156" s="79"/>
      <c r="M156" s="77"/>
      <c r="N156" s="81"/>
      <c r="O156" s="79"/>
    </row>
    <row r="157" spans="1:15" x14ac:dyDescent="0.25">
      <c r="A157" s="59"/>
      <c r="B157" s="60"/>
      <c r="C157" s="61" t="str">
        <f>IFERROR(IF(B157="No CAS","",INDEX('DEQ Pollutant List'!$C$7:$C$614,MATCH('3. Pollutant Emissions - EF'!B157,'DEQ Pollutant List'!$B$7:$B$614,0))),"")</f>
        <v/>
      </c>
      <c r="D157" s="68" t="str">
        <f>IFERROR(IF(OR($B157="",$B157="No CAS"),INDEX('DEQ Pollutant List'!$A$7:$A$614,MATCH($C157,'DEQ Pollutant List'!$C$7:$C$614,0)),INDEX('DEQ Pollutant List'!$A$7:$A$614,MATCH($B157,'DEQ Pollutant List'!$B$7:$B$614,0))),"")</f>
        <v/>
      </c>
      <c r="E157" s="76"/>
      <c r="F157" s="77"/>
      <c r="G157" s="78"/>
      <c r="H157" s="79"/>
      <c r="I157" s="80"/>
      <c r="J157" s="77"/>
      <c r="K157" s="81"/>
      <c r="L157" s="79"/>
      <c r="M157" s="77"/>
      <c r="N157" s="81"/>
      <c r="O157" s="79"/>
    </row>
    <row r="158" spans="1:15" x14ac:dyDescent="0.25">
      <c r="A158" s="59"/>
      <c r="B158" s="60"/>
      <c r="C158" s="61" t="str">
        <f>IFERROR(IF(B158="No CAS","",INDEX('DEQ Pollutant List'!$C$7:$C$614,MATCH('3. Pollutant Emissions - EF'!B158,'DEQ Pollutant List'!$B$7:$B$614,0))),"")</f>
        <v/>
      </c>
      <c r="D158" s="68" t="str">
        <f>IFERROR(IF(OR($B158="",$B158="No CAS"),INDEX('DEQ Pollutant List'!$A$7:$A$614,MATCH($C158,'DEQ Pollutant List'!$C$7:$C$614,0)),INDEX('DEQ Pollutant List'!$A$7:$A$614,MATCH($B158,'DEQ Pollutant List'!$B$7:$B$614,0))),"")</f>
        <v/>
      </c>
      <c r="E158" s="76"/>
      <c r="F158" s="77"/>
      <c r="G158" s="78"/>
      <c r="H158" s="79"/>
      <c r="I158" s="80"/>
      <c r="J158" s="77"/>
      <c r="K158" s="81"/>
      <c r="L158" s="79"/>
      <c r="M158" s="77"/>
      <c r="N158" s="81"/>
      <c r="O158" s="79"/>
    </row>
    <row r="159" spans="1:15" x14ac:dyDescent="0.25">
      <c r="A159" s="59"/>
      <c r="B159" s="60"/>
      <c r="C159" s="61" t="str">
        <f>IFERROR(IF(B159="No CAS","",INDEX('DEQ Pollutant List'!$C$7:$C$614,MATCH('3. Pollutant Emissions - EF'!B159,'DEQ Pollutant List'!$B$7:$B$614,0))),"")</f>
        <v/>
      </c>
      <c r="D159" s="68" t="str">
        <f>IFERROR(IF(OR($B159="",$B159="No CAS"),INDEX('DEQ Pollutant List'!$A$7:$A$614,MATCH($C159,'DEQ Pollutant List'!$C$7:$C$614,0)),INDEX('DEQ Pollutant List'!$A$7:$A$614,MATCH($B159,'DEQ Pollutant List'!$B$7:$B$614,0))),"")</f>
        <v/>
      </c>
      <c r="E159" s="76"/>
      <c r="F159" s="77"/>
      <c r="G159" s="78"/>
      <c r="H159" s="79"/>
      <c r="I159" s="80"/>
      <c r="J159" s="77"/>
      <c r="K159" s="81"/>
      <c r="L159" s="79"/>
      <c r="M159" s="77"/>
      <c r="N159" s="81"/>
      <c r="O159" s="79"/>
    </row>
    <row r="160" spans="1:15" x14ac:dyDescent="0.25">
      <c r="A160" s="59"/>
      <c r="B160" s="60"/>
      <c r="C160" s="61" t="str">
        <f>IFERROR(IF(B160="No CAS","",INDEX('DEQ Pollutant List'!$C$7:$C$614,MATCH('3. Pollutant Emissions - EF'!B160,'DEQ Pollutant List'!$B$7:$B$614,0))),"")</f>
        <v/>
      </c>
      <c r="D160" s="68" t="str">
        <f>IFERROR(IF(OR($B160="",$B160="No CAS"),INDEX('DEQ Pollutant List'!$A$7:$A$614,MATCH($C160,'DEQ Pollutant List'!$C$7:$C$614,0)),INDEX('DEQ Pollutant List'!$A$7:$A$614,MATCH($B160,'DEQ Pollutant List'!$B$7:$B$614,0))),"")</f>
        <v/>
      </c>
      <c r="E160" s="76"/>
      <c r="F160" s="77"/>
      <c r="G160" s="78"/>
      <c r="H160" s="79"/>
      <c r="I160" s="80"/>
      <c r="J160" s="77"/>
      <c r="K160" s="81"/>
      <c r="L160" s="79"/>
      <c r="M160" s="77"/>
      <c r="N160" s="81"/>
      <c r="O160" s="79"/>
    </row>
    <row r="161" spans="1:15" x14ac:dyDescent="0.25">
      <c r="A161" s="59"/>
      <c r="B161" s="60"/>
      <c r="C161" s="61" t="str">
        <f>IFERROR(IF(B161="No CAS","",INDEX('DEQ Pollutant List'!$C$7:$C$614,MATCH('3. Pollutant Emissions - EF'!B161,'DEQ Pollutant List'!$B$7:$B$614,0))),"")</f>
        <v/>
      </c>
      <c r="D161" s="68" t="str">
        <f>IFERROR(IF(OR($B161="",$B161="No CAS"),INDEX('DEQ Pollutant List'!$A$7:$A$614,MATCH($C161,'DEQ Pollutant List'!$C$7:$C$614,0)),INDEX('DEQ Pollutant List'!$A$7:$A$614,MATCH($B161,'DEQ Pollutant List'!$B$7:$B$614,0))),"")</f>
        <v/>
      </c>
      <c r="E161" s="76"/>
      <c r="F161" s="77"/>
      <c r="G161" s="78"/>
      <c r="H161" s="79"/>
      <c r="I161" s="80"/>
      <c r="J161" s="77"/>
      <c r="K161" s="81"/>
      <c r="L161" s="79"/>
      <c r="M161" s="77"/>
      <c r="N161" s="81"/>
      <c r="O161" s="79"/>
    </row>
    <row r="162" spans="1:15" x14ac:dyDescent="0.25">
      <c r="A162" s="59"/>
      <c r="B162" s="60"/>
      <c r="C162" s="61" t="str">
        <f>IFERROR(IF(B162="No CAS","",INDEX('DEQ Pollutant List'!$C$7:$C$614,MATCH('3. Pollutant Emissions - EF'!B162,'DEQ Pollutant List'!$B$7:$B$614,0))),"")</f>
        <v/>
      </c>
      <c r="D162" s="68" t="str">
        <f>IFERROR(IF(OR($B162="",$B162="No CAS"),INDEX('DEQ Pollutant List'!$A$7:$A$614,MATCH($C162,'DEQ Pollutant List'!$C$7:$C$614,0)),INDEX('DEQ Pollutant List'!$A$7:$A$614,MATCH($B162,'DEQ Pollutant List'!$B$7:$B$614,0))),"")</f>
        <v/>
      </c>
      <c r="E162" s="76"/>
      <c r="F162" s="77"/>
      <c r="G162" s="78"/>
      <c r="H162" s="79"/>
      <c r="I162" s="80"/>
      <c r="J162" s="77"/>
      <c r="K162" s="81"/>
      <c r="L162" s="79"/>
      <c r="M162" s="77"/>
      <c r="N162" s="81"/>
      <c r="O162" s="79"/>
    </row>
    <row r="163" spans="1:15" x14ac:dyDescent="0.25">
      <c r="A163" s="59"/>
      <c r="B163" s="60"/>
      <c r="C163" s="61" t="str">
        <f>IFERROR(IF(B163="No CAS","",INDEX('DEQ Pollutant List'!$C$7:$C$614,MATCH('3. Pollutant Emissions - EF'!B163,'DEQ Pollutant List'!$B$7:$B$614,0))),"")</f>
        <v/>
      </c>
      <c r="D163" s="68" t="str">
        <f>IFERROR(IF(OR($B163="",$B163="No CAS"),INDEX('DEQ Pollutant List'!$A$7:$A$614,MATCH($C163,'DEQ Pollutant List'!$C$7:$C$614,0)),INDEX('DEQ Pollutant List'!$A$7:$A$614,MATCH($B163,'DEQ Pollutant List'!$B$7:$B$614,0))),"")</f>
        <v/>
      </c>
      <c r="E163" s="76"/>
      <c r="F163" s="77"/>
      <c r="G163" s="78"/>
      <c r="H163" s="79"/>
      <c r="I163" s="80"/>
      <c r="J163" s="77"/>
      <c r="K163" s="81"/>
      <c r="L163" s="79"/>
      <c r="M163" s="77"/>
      <c r="N163" s="81"/>
      <c r="O163" s="79"/>
    </row>
    <row r="164" spans="1:15" x14ac:dyDescent="0.25">
      <c r="A164" s="59"/>
      <c r="B164" s="60"/>
      <c r="C164" s="61" t="str">
        <f>IFERROR(IF(B164="No CAS","",INDEX('DEQ Pollutant List'!$C$7:$C$614,MATCH('3. Pollutant Emissions - EF'!B164,'DEQ Pollutant List'!$B$7:$B$614,0))),"")</f>
        <v/>
      </c>
      <c r="D164" s="68" t="str">
        <f>IFERROR(IF(OR($B164="",$B164="No CAS"),INDEX('DEQ Pollutant List'!$A$7:$A$614,MATCH($C164,'DEQ Pollutant List'!$C$7:$C$614,0)),INDEX('DEQ Pollutant List'!$A$7:$A$614,MATCH($B164,'DEQ Pollutant List'!$B$7:$B$614,0))),"")</f>
        <v/>
      </c>
      <c r="E164" s="76"/>
      <c r="F164" s="77"/>
      <c r="G164" s="78"/>
      <c r="H164" s="79"/>
      <c r="I164" s="80"/>
      <c r="J164" s="77"/>
      <c r="K164" s="81"/>
      <c r="L164" s="79"/>
      <c r="M164" s="77"/>
      <c r="N164" s="81"/>
      <c r="O164" s="79"/>
    </row>
    <row r="165" spans="1:15" x14ac:dyDescent="0.25">
      <c r="A165" s="59"/>
      <c r="B165" s="60"/>
      <c r="C165" s="61" t="str">
        <f>IFERROR(IF(B165="No CAS","",INDEX('DEQ Pollutant List'!$C$7:$C$614,MATCH('3. Pollutant Emissions - EF'!B165,'DEQ Pollutant List'!$B$7:$B$614,0))),"")</f>
        <v/>
      </c>
      <c r="D165" s="68" t="str">
        <f>IFERROR(IF(OR($B165="",$B165="No CAS"),INDEX('DEQ Pollutant List'!$A$7:$A$614,MATCH($C165,'DEQ Pollutant List'!$C$7:$C$614,0)),INDEX('DEQ Pollutant List'!$A$7:$A$614,MATCH($B165,'DEQ Pollutant List'!$B$7:$B$614,0))),"")</f>
        <v/>
      </c>
      <c r="E165" s="76"/>
      <c r="F165" s="77"/>
      <c r="G165" s="78"/>
      <c r="H165" s="79"/>
      <c r="I165" s="80"/>
      <c r="J165" s="77"/>
      <c r="K165" s="81"/>
      <c r="L165" s="79"/>
      <c r="M165" s="77"/>
      <c r="N165" s="81"/>
      <c r="O165" s="79"/>
    </row>
    <row r="166" spans="1:15" x14ac:dyDescent="0.25">
      <c r="A166" s="59"/>
      <c r="B166" s="60"/>
      <c r="C166" s="61" t="str">
        <f>IFERROR(IF(B166="No CAS","",INDEX('DEQ Pollutant List'!$C$7:$C$614,MATCH('3. Pollutant Emissions - EF'!B166,'DEQ Pollutant List'!$B$7:$B$614,0))),"")</f>
        <v/>
      </c>
      <c r="D166" s="68" t="str">
        <f>IFERROR(IF(OR($B166="",$B166="No CAS"),INDEX('DEQ Pollutant List'!$A$7:$A$614,MATCH($C166,'DEQ Pollutant List'!$C$7:$C$614,0)),INDEX('DEQ Pollutant List'!$A$7:$A$614,MATCH($B166,'DEQ Pollutant List'!$B$7:$B$614,0))),"")</f>
        <v/>
      </c>
      <c r="E166" s="76"/>
      <c r="F166" s="77"/>
      <c r="G166" s="78"/>
      <c r="H166" s="79"/>
      <c r="I166" s="80"/>
      <c r="J166" s="77"/>
      <c r="K166" s="81"/>
      <c r="L166" s="79"/>
      <c r="M166" s="77"/>
      <c r="N166" s="81"/>
      <c r="O166" s="79"/>
    </row>
    <row r="167" spans="1:15" x14ac:dyDescent="0.25">
      <c r="A167" s="59"/>
      <c r="B167" s="60"/>
      <c r="C167" s="61" t="str">
        <f>IFERROR(IF(B167="No CAS","",INDEX('DEQ Pollutant List'!$C$7:$C$614,MATCH('3. Pollutant Emissions - EF'!B167,'DEQ Pollutant List'!$B$7:$B$614,0))),"")</f>
        <v/>
      </c>
      <c r="D167" s="68" t="str">
        <f>IFERROR(IF(OR($B167="",$B167="No CAS"),INDEX('DEQ Pollutant List'!$A$7:$A$614,MATCH($C167,'DEQ Pollutant List'!$C$7:$C$614,0)),INDEX('DEQ Pollutant List'!$A$7:$A$614,MATCH($B167,'DEQ Pollutant List'!$B$7:$B$614,0))),"")</f>
        <v/>
      </c>
      <c r="E167" s="76"/>
      <c r="F167" s="77"/>
      <c r="G167" s="78"/>
      <c r="H167" s="79"/>
      <c r="I167" s="80"/>
      <c r="J167" s="77"/>
      <c r="K167" s="81"/>
      <c r="L167" s="79"/>
      <c r="M167" s="77"/>
      <c r="N167" s="81"/>
      <c r="O167" s="79"/>
    </row>
    <row r="168" spans="1:15" x14ac:dyDescent="0.25">
      <c r="A168" s="59"/>
      <c r="B168" s="60"/>
      <c r="C168" s="61" t="str">
        <f>IFERROR(IF(B168="No CAS","",INDEX('DEQ Pollutant List'!$C$7:$C$614,MATCH('3. Pollutant Emissions - EF'!B168,'DEQ Pollutant List'!$B$7:$B$614,0))),"")</f>
        <v/>
      </c>
      <c r="D168" s="68" t="str">
        <f>IFERROR(IF(OR($B168="",$B168="No CAS"),INDEX('DEQ Pollutant List'!$A$7:$A$614,MATCH($C168,'DEQ Pollutant List'!$C$7:$C$614,0)),INDEX('DEQ Pollutant List'!$A$7:$A$614,MATCH($B168,'DEQ Pollutant List'!$B$7:$B$614,0))),"")</f>
        <v/>
      </c>
      <c r="E168" s="76"/>
      <c r="F168" s="77"/>
      <c r="G168" s="78"/>
      <c r="H168" s="79"/>
      <c r="I168" s="80"/>
      <c r="J168" s="77"/>
      <c r="K168" s="81"/>
      <c r="L168" s="79"/>
      <c r="M168" s="77"/>
      <c r="N168" s="81"/>
      <c r="O168" s="79"/>
    </row>
    <row r="169" spans="1:15" x14ac:dyDescent="0.25">
      <c r="A169" s="59"/>
      <c r="B169" s="60"/>
      <c r="C169" s="61" t="str">
        <f>IFERROR(IF(B169="No CAS","",INDEX('DEQ Pollutant List'!$C$7:$C$614,MATCH('3. Pollutant Emissions - EF'!B169,'DEQ Pollutant List'!$B$7:$B$614,0))),"")</f>
        <v/>
      </c>
      <c r="D169" s="68" t="str">
        <f>IFERROR(IF(OR($B169="",$B169="No CAS"),INDEX('DEQ Pollutant List'!$A$7:$A$614,MATCH($C169,'DEQ Pollutant List'!$C$7:$C$614,0)),INDEX('DEQ Pollutant List'!$A$7:$A$614,MATCH($B169,'DEQ Pollutant List'!$B$7:$B$614,0))),"")</f>
        <v/>
      </c>
      <c r="E169" s="76"/>
      <c r="F169" s="77"/>
      <c r="G169" s="78"/>
      <c r="H169" s="79"/>
      <c r="I169" s="80"/>
      <c r="J169" s="77"/>
      <c r="K169" s="81"/>
      <c r="L169" s="79"/>
      <c r="M169" s="77"/>
      <c r="N169" s="81"/>
      <c r="O169" s="79"/>
    </row>
    <row r="170" spans="1:15" x14ac:dyDescent="0.25">
      <c r="A170" s="59"/>
      <c r="B170" s="60"/>
      <c r="C170" s="61" t="str">
        <f>IFERROR(IF(B170="No CAS","",INDEX('DEQ Pollutant List'!$C$7:$C$614,MATCH('3. Pollutant Emissions - EF'!B170,'DEQ Pollutant List'!$B$7:$B$614,0))),"")</f>
        <v/>
      </c>
      <c r="D170" s="68" t="str">
        <f>IFERROR(IF(OR($B170="",$B170="No CAS"),INDEX('DEQ Pollutant List'!$A$7:$A$614,MATCH($C170,'DEQ Pollutant List'!$C$7:$C$614,0)),INDEX('DEQ Pollutant List'!$A$7:$A$614,MATCH($B170,'DEQ Pollutant List'!$B$7:$B$614,0))),"")</f>
        <v/>
      </c>
      <c r="E170" s="76"/>
      <c r="F170" s="77"/>
      <c r="G170" s="78"/>
      <c r="H170" s="79"/>
      <c r="I170" s="80"/>
      <c r="J170" s="77"/>
      <c r="K170" s="81"/>
      <c r="L170" s="79"/>
      <c r="M170" s="77"/>
      <c r="N170" s="81"/>
      <c r="O170" s="79"/>
    </row>
    <row r="171" spans="1:15" x14ac:dyDescent="0.25">
      <c r="A171" s="59"/>
      <c r="B171" s="60"/>
      <c r="C171" s="61" t="str">
        <f>IFERROR(IF(B171="No CAS","",INDEX('DEQ Pollutant List'!$C$7:$C$614,MATCH('3. Pollutant Emissions - EF'!B171,'DEQ Pollutant List'!$B$7:$B$614,0))),"")</f>
        <v/>
      </c>
      <c r="D171" s="68" t="str">
        <f>IFERROR(IF(OR($B171="",$B171="No CAS"),INDEX('DEQ Pollutant List'!$A$7:$A$614,MATCH($C171,'DEQ Pollutant List'!$C$7:$C$614,0)),INDEX('DEQ Pollutant List'!$A$7:$A$614,MATCH($B171,'DEQ Pollutant List'!$B$7:$B$614,0))),"")</f>
        <v/>
      </c>
      <c r="E171" s="76"/>
      <c r="F171" s="77"/>
      <c r="G171" s="78"/>
      <c r="H171" s="79"/>
      <c r="I171" s="80"/>
      <c r="J171" s="77"/>
      <c r="K171" s="81"/>
      <c r="L171" s="79"/>
      <c r="M171" s="77"/>
      <c r="N171" s="81"/>
      <c r="O171" s="79"/>
    </row>
    <row r="172" spans="1:15" x14ac:dyDescent="0.25">
      <c r="A172" s="59"/>
      <c r="B172" s="60"/>
      <c r="C172" s="61" t="str">
        <f>IFERROR(IF(B172="No CAS","",INDEX('DEQ Pollutant List'!$C$7:$C$614,MATCH('3. Pollutant Emissions - EF'!B172,'DEQ Pollutant List'!$B$7:$B$614,0))),"")</f>
        <v/>
      </c>
      <c r="D172" s="68" t="str">
        <f>IFERROR(IF(OR($B172="",$B172="No CAS"),INDEX('DEQ Pollutant List'!$A$7:$A$614,MATCH($C172,'DEQ Pollutant List'!$C$7:$C$614,0)),INDEX('DEQ Pollutant List'!$A$7:$A$614,MATCH($B172,'DEQ Pollutant List'!$B$7:$B$614,0))),"")</f>
        <v/>
      </c>
      <c r="E172" s="76"/>
      <c r="F172" s="77"/>
      <c r="G172" s="78"/>
      <c r="H172" s="79"/>
      <c r="I172" s="80"/>
      <c r="J172" s="77"/>
      <c r="K172" s="81"/>
      <c r="L172" s="79"/>
      <c r="M172" s="77"/>
      <c r="N172" s="81"/>
      <c r="O172" s="79"/>
    </row>
    <row r="173" spans="1:15" x14ac:dyDescent="0.25">
      <c r="A173" s="59"/>
      <c r="B173" s="60"/>
      <c r="C173" s="61" t="str">
        <f>IFERROR(IF(B173="No CAS","",INDEX('DEQ Pollutant List'!$C$7:$C$614,MATCH('3. Pollutant Emissions - EF'!B173,'DEQ Pollutant List'!$B$7:$B$614,0))),"")</f>
        <v/>
      </c>
      <c r="D173" s="68" t="str">
        <f>IFERROR(IF(OR($B173="",$B173="No CAS"),INDEX('DEQ Pollutant List'!$A$7:$A$614,MATCH($C173,'DEQ Pollutant List'!$C$7:$C$614,0)),INDEX('DEQ Pollutant List'!$A$7:$A$614,MATCH($B173,'DEQ Pollutant List'!$B$7:$B$614,0))),"")</f>
        <v/>
      </c>
      <c r="E173" s="76"/>
      <c r="F173" s="77"/>
      <c r="G173" s="78"/>
      <c r="H173" s="79"/>
      <c r="I173" s="80"/>
      <c r="J173" s="77"/>
      <c r="K173" s="81"/>
      <c r="L173" s="79"/>
      <c r="M173" s="77"/>
      <c r="N173" s="81"/>
      <c r="O173" s="79"/>
    </row>
    <row r="174" spans="1:15" x14ac:dyDescent="0.25">
      <c r="A174" s="59"/>
      <c r="B174" s="60"/>
      <c r="C174" s="61" t="str">
        <f>IFERROR(IF(B174="No CAS","",INDEX('DEQ Pollutant List'!$C$7:$C$614,MATCH('3. Pollutant Emissions - EF'!B174,'DEQ Pollutant List'!$B$7:$B$614,0))),"")</f>
        <v/>
      </c>
      <c r="D174" s="68" t="str">
        <f>IFERROR(IF(OR($B174="",$B174="No CAS"),INDEX('DEQ Pollutant List'!$A$7:$A$614,MATCH($C174,'DEQ Pollutant List'!$C$7:$C$614,0)),INDEX('DEQ Pollutant List'!$A$7:$A$614,MATCH($B174,'DEQ Pollutant List'!$B$7:$B$614,0))),"")</f>
        <v/>
      </c>
      <c r="E174" s="76"/>
      <c r="F174" s="77"/>
      <c r="G174" s="78"/>
      <c r="H174" s="79"/>
      <c r="I174" s="80"/>
      <c r="J174" s="77"/>
      <c r="K174" s="81"/>
      <c r="L174" s="79"/>
      <c r="M174" s="77"/>
      <c r="N174" s="81"/>
      <c r="O174" s="79"/>
    </row>
    <row r="175" spans="1:15" x14ac:dyDescent="0.25">
      <c r="A175" s="59"/>
      <c r="B175" s="60"/>
      <c r="C175" s="61" t="str">
        <f>IFERROR(IF(B175="No CAS","",INDEX('DEQ Pollutant List'!$C$7:$C$614,MATCH('3. Pollutant Emissions - EF'!B175,'DEQ Pollutant List'!$B$7:$B$614,0))),"")</f>
        <v/>
      </c>
      <c r="D175" s="68" t="str">
        <f>IFERROR(IF(OR($B175="",$B175="No CAS"),INDEX('DEQ Pollutant List'!$A$7:$A$614,MATCH($C175,'DEQ Pollutant List'!$C$7:$C$614,0)),INDEX('DEQ Pollutant List'!$A$7:$A$614,MATCH($B175,'DEQ Pollutant List'!$B$7:$B$614,0))),"")</f>
        <v/>
      </c>
      <c r="E175" s="76"/>
      <c r="F175" s="77"/>
      <c r="G175" s="78"/>
      <c r="H175" s="79"/>
      <c r="I175" s="80"/>
      <c r="J175" s="77"/>
      <c r="K175" s="81"/>
      <c r="L175" s="79"/>
      <c r="M175" s="77"/>
      <c r="N175" s="81"/>
      <c r="O175" s="79"/>
    </row>
    <row r="176" spans="1:15" x14ac:dyDescent="0.25">
      <c r="A176" s="59"/>
      <c r="B176" s="60"/>
      <c r="C176" s="61" t="str">
        <f>IFERROR(IF(B176="No CAS","",INDEX('DEQ Pollutant List'!$C$7:$C$614,MATCH('3. Pollutant Emissions - EF'!B176,'DEQ Pollutant List'!$B$7:$B$614,0))),"")</f>
        <v/>
      </c>
      <c r="D176" s="68" t="str">
        <f>IFERROR(IF(OR($B176="",$B176="No CAS"),INDEX('DEQ Pollutant List'!$A$7:$A$614,MATCH($C176,'DEQ Pollutant List'!$C$7:$C$614,0)),INDEX('DEQ Pollutant List'!$A$7:$A$614,MATCH($B176,'DEQ Pollutant List'!$B$7:$B$614,0))),"")</f>
        <v/>
      </c>
      <c r="E176" s="76"/>
      <c r="F176" s="77"/>
      <c r="G176" s="78"/>
      <c r="H176" s="79"/>
      <c r="I176" s="80"/>
      <c r="J176" s="77"/>
      <c r="K176" s="81"/>
      <c r="L176" s="79"/>
      <c r="M176" s="77"/>
      <c r="N176" s="81"/>
      <c r="O176" s="79"/>
    </row>
    <row r="177" spans="1:15" x14ac:dyDescent="0.25">
      <c r="A177" s="59"/>
      <c r="B177" s="60"/>
      <c r="C177" s="61" t="str">
        <f>IFERROR(IF(B177="No CAS","",INDEX('DEQ Pollutant List'!$C$7:$C$614,MATCH('3. Pollutant Emissions - EF'!B177,'DEQ Pollutant List'!$B$7:$B$614,0))),"")</f>
        <v/>
      </c>
      <c r="D177" s="68" t="str">
        <f>IFERROR(IF(OR($B177="",$B177="No CAS"),INDEX('DEQ Pollutant List'!$A$7:$A$614,MATCH($C177,'DEQ Pollutant List'!$C$7:$C$614,0)),INDEX('DEQ Pollutant List'!$A$7:$A$614,MATCH($B177,'DEQ Pollutant List'!$B$7:$B$614,0))),"")</f>
        <v/>
      </c>
      <c r="E177" s="76"/>
      <c r="F177" s="77"/>
      <c r="G177" s="78"/>
      <c r="H177" s="79"/>
      <c r="I177" s="80"/>
      <c r="J177" s="77"/>
      <c r="K177" s="81"/>
      <c r="L177" s="79"/>
      <c r="M177" s="77"/>
      <c r="N177" s="81"/>
      <c r="O177" s="79"/>
    </row>
    <row r="178" spans="1:15" x14ac:dyDescent="0.25">
      <c r="A178" s="59"/>
      <c r="B178" s="60"/>
      <c r="C178" s="61" t="str">
        <f>IFERROR(IF(B178="No CAS","",INDEX('DEQ Pollutant List'!$C$7:$C$614,MATCH('3. Pollutant Emissions - EF'!B178,'DEQ Pollutant List'!$B$7:$B$614,0))),"")</f>
        <v/>
      </c>
      <c r="D178" s="68" t="str">
        <f>IFERROR(IF(OR($B178="",$B178="No CAS"),INDEX('DEQ Pollutant List'!$A$7:$A$614,MATCH($C178,'DEQ Pollutant List'!$C$7:$C$614,0)),INDEX('DEQ Pollutant List'!$A$7:$A$614,MATCH($B178,'DEQ Pollutant List'!$B$7:$B$614,0))),"")</f>
        <v/>
      </c>
      <c r="E178" s="76"/>
      <c r="F178" s="77"/>
      <c r="G178" s="78"/>
      <c r="H178" s="79"/>
      <c r="I178" s="80"/>
      <c r="J178" s="77"/>
      <c r="K178" s="81"/>
      <c r="L178" s="79"/>
      <c r="M178" s="77"/>
      <c r="N178" s="81"/>
      <c r="O178" s="79"/>
    </row>
    <row r="179" spans="1:15" x14ac:dyDescent="0.25">
      <c r="A179" s="59"/>
      <c r="B179" s="60"/>
      <c r="C179" s="61" t="str">
        <f>IFERROR(IF(B179="No CAS","",INDEX('DEQ Pollutant List'!$C$7:$C$614,MATCH('3. Pollutant Emissions - EF'!B179,'DEQ Pollutant List'!$B$7:$B$614,0))),"")</f>
        <v/>
      </c>
      <c r="D179" s="68" t="str">
        <f>IFERROR(IF(OR($B179="",$B179="No CAS"),INDEX('DEQ Pollutant List'!$A$7:$A$614,MATCH($C179,'DEQ Pollutant List'!$C$7:$C$614,0)),INDEX('DEQ Pollutant List'!$A$7:$A$614,MATCH($B179,'DEQ Pollutant List'!$B$7:$B$614,0))),"")</f>
        <v/>
      </c>
      <c r="E179" s="76"/>
      <c r="F179" s="77"/>
      <c r="G179" s="78"/>
      <c r="H179" s="79"/>
      <c r="I179" s="80"/>
      <c r="J179" s="77"/>
      <c r="K179" s="81"/>
      <c r="L179" s="79"/>
      <c r="M179" s="77"/>
      <c r="N179" s="81"/>
      <c r="O179" s="79"/>
    </row>
    <row r="180" spans="1:15" x14ac:dyDescent="0.25">
      <c r="A180" s="59"/>
      <c r="B180" s="60"/>
      <c r="C180" s="61" t="str">
        <f>IFERROR(IF(B180="No CAS","",INDEX('DEQ Pollutant List'!$C$7:$C$614,MATCH('3. Pollutant Emissions - EF'!B180,'DEQ Pollutant List'!$B$7:$B$614,0))),"")</f>
        <v/>
      </c>
      <c r="D180" s="68" t="str">
        <f>IFERROR(IF(OR($B180="",$B180="No CAS"),INDEX('DEQ Pollutant List'!$A$7:$A$614,MATCH($C180,'DEQ Pollutant List'!$C$7:$C$614,0)),INDEX('DEQ Pollutant List'!$A$7:$A$614,MATCH($B180,'DEQ Pollutant List'!$B$7:$B$614,0))),"")</f>
        <v/>
      </c>
      <c r="E180" s="76"/>
      <c r="F180" s="77"/>
      <c r="G180" s="78"/>
      <c r="H180" s="79"/>
      <c r="I180" s="80"/>
      <c r="J180" s="77"/>
      <c r="K180" s="81"/>
      <c r="L180" s="79"/>
      <c r="M180" s="77"/>
      <c r="N180" s="81"/>
      <c r="O180" s="79"/>
    </row>
    <row r="181" spans="1:15" x14ac:dyDescent="0.25">
      <c r="A181" s="59"/>
      <c r="B181" s="60"/>
      <c r="C181" s="61" t="str">
        <f>IFERROR(IF(B181="No CAS","",INDEX('DEQ Pollutant List'!$C$7:$C$614,MATCH('3. Pollutant Emissions - EF'!B181,'DEQ Pollutant List'!$B$7:$B$614,0))),"")</f>
        <v/>
      </c>
      <c r="D181" s="68" t="str">
        <f>IFERROR(IF(OR($B181="",$B181="No CAS"),INDEX('DEQ Pollutant List'!$A$7:$A$614,MATCH($C181,'DEQ Pollutant List'!$C$7:$C$614,0)),INDEX('DEQ Pollutant List'!$A$7:$A$614,MATCH($B181,'DEQ Pollutant List'!$B$7:$B$614,0))),"")</f>
        <v/>
      </c>
      <c r="E181" s="76"/>
      <c r="F181" s="77"/>
      <c r="G181" s="78"/>
      <c r="H181" s="79"/>
      <c r="I181" s="80"/>
      <c r="J181" s="77"/>
      <c r="K181" s="81"/>
      <c r="L181" s="79"/>
      <c r="M181" s="77"/>
      <c r="N181" s="81"/>
      <c r="O181" s="79"/>
    </row>
    <row r="182" spans="1:15" x14ac:dyDescent="0.25">
      <c r="A182" s="59"/>
      <c r="B182" s="60"/>
      <c r="C182" s="61" t="str">
        <f>IFERROR(IF(B182="No CAS","",INDEX('DEQ Pollutant List'!$C$7:$C$614,MATCH('3. Pollutant Emissions - EF'!B182,'DEQ Pollutant List'!$B$7:$B$614,0))),"")</f>
        <v/>
      </c>
      <c r="D182" s="68" t="str">
        <f>IFERROR(IF(OR($B182="",$B182="No CAS"),INDEX('DEQ Pollutant List'!$A$7:$A$614,MATCH($C182,'DEQ Pollutant List'!$C$7:$C$614,0)),INDEX('DEQ Pollutant List'!$A$7:$A$614,MATCH($B182,'DEQ Pollutant List'!$B$7:$B$614,0))),"")</f>
        <v/>
      </c>
      <c r="E182" s="76"/>
      <c r="F182" s="77"/>
      <c r="G182" s="78"/>
      <c r="H182" s="79"/>
      <c r="I182" s="80"/>
      <c r="J182" s="77"/>
      <c r="K182" s="81"/>
      <c r="L182" s="79"/>
      <c r="M182" s="77"/>
      <c r="N182" s="81"/>
      <c r="O182" s="79"/>
    </row>
    <row r="183" spans="1:15" x14ac:dyDescent="0.25">
      <c r="A183" s="59"/>
      <c r="B183" s="60"/>
      <c r="C183" s="61" t="str">
        <f>IFERROR(IF(B183="No CAS","",INDEX('DEQ Pollutant List'!$C$7:$C$614,MATCH('3. Pollutant Emissions - EF'!B183,'DEQ Pollutant List'!$B$7:$B$614,0))),"")</f>
        <v/>
      </c>
      <c r="D183" s="68" t="str">
        <f>IFERROR(IF(OR($B183="",$B183="No CAS"),INDEX('DEQ Pollutant List'!$A$7:$A$614,MATCH($C183,'DEQ Pollutant List'!$C$7:$C$614,0)),INDEX('DEQ Pollutant List'!$A$7:$A$614,MATCH($B183,'DEQ Pollutant List'!$B$7:$B$614,0))),"")</f>
        <v/>
      </c>
      <c r="E183" s="76"/>
      <c r="F183" s="77"/>
      <c r="G183" s="78"/>
      <c r="H183" s="79"/>
      <c r="I183" s="80"/>
      <c r="J183" s="77"/>
      <c r="K183" s="81"/>
      <c r="L183" s="79"/>
      <c r="M183" s="77"/>
      <c r="N183" s="81"/>
      <c r="O183" s="79"/>
    </row>
    <row r="184" spans="1:15" x14ac:dyDescent="0.25">
      <c r="A184" s="59"/>
      <c r="B184" s="60"/>
      <c r="C184" s="61" t="str">
        <f>IFERROR(IF(B184="No CAS","",INDEX('DEQ Pollutant List'!$C$7:$C$614,MATCH('3. Pollutant Emissions - EF'!B184,'DEQ Pollutant List'!$B$7:$B$614,0))),"")</f>
        <v/>
      </c>
      <c r="D184" s="68" t="str">
        <f>IFERROR(IF(OR($B184="",$B184="No CAS"),INDEX('DEQ Pollutant List'!$A$7:$A$614,MATCH($C184,'DEQ Pollutant List'!$C$7:$C$614,0)),INDEX('DEQ Pollutant List'!$A$7:$A$614,MATCH($B184,'DEQ Pollutant List'!$B$7:$B$614,0))),"")</f>
        <v/>
      </c>
      <c r="E184" s="76"/>
      <c r="F184" s="77"/>
      <c r="G184" s="78"/>
      <c r="H184" s="79"/>
      <c r="I184" s="80"/>
      <c r="J184" s="77"/>
      <c r="K184" s="81"/>
      <c r="L184" s="79"/>
      <c r="M184" s="77"/>
      <c r="N184" s="81"/>
      <c r="O184" s="79"/>
    </row>
    <row r="185" spans="1:15" x14ac:dyDescent="0.25">
      <c r="A185" s="59"/>
      <c r="B185" s="60"/>
      <c r="C185" s="61" t="str">
        <f>IFERROR(IF(B185="No CAS","",INDEX('DEQ Pollutant List'!$C$7:$C$614,MATCH('3. Pollutant Emissions - EF'!B185,'DEQ Pollutant List'!$B$7:$B$614,0))),"")</f>
        <v/>
      </c>
      <c r="D185" s="68" t="str">
        <f>IFERROR(IF(OR($B185="",$B185="No CAS"),INDEX('DEQ Pollutant List'!$A$7:$A$614,MATCH($C185,'DEQ Pollutant List'!$C$7:$C$614,0)),INDEX('DEQ Pollutant List'!$A$7:$A$614,MATCH($B185,'DEQ Pollutant List'!$B$7:$B$614,0))),"")</f>
        <v/>
      </c>
      <c r="E185" s="76"/>
      <c r="F185" s="77"/>
      <c r="G185" s="78"/>
      <c r="H185" s="79"/>
      <c r="I185" s="80"/>
      <c r="J185" s="77"/>
      <c r="K185" s="81"/>
      <c r="L185" s="79"/>
      <c r="M185" s="77"/>
      <c r="N185" s="81"/>
      <c r="O185" s="79"/>
    </row>
    <row r="186" spans="1:15" x14ac:dyDescent="0.25">
      <c r="A186" s="59"/>
      <c r="B186" s="60"/>
      <c r="C186" s="61" t="str">
        <f>IFERROR(IF(B186="No CAS","",INDEX('DEQ Pollutant List'!$C$7:$C$614,MATCH('3. Pollutant Emissions - EF'!B186,'DEQ Pollutant List'!$B$7:$B$614,0))),"")</f>
        <v/>
      </c>
      <c r="D186" s="68" t="str">
        <f>IFERROR(IF(OR($B186="",$B186="No CAS"),INDEX('DEQ Pollutant List'!$A$7:$A$614,MATCH($C186,'DEQ Pollutant List'!$C$7:$C$614,0)),INDEX('DEQ Pollutant List'!$A$7:$A$614,MATCH($B186,'DEQ Pollutant List'!$B$7:$B$614,0))),"")</f>
        <v/>
      </c>
      <c r="E186" s="76"/>
      <c r="F186" s="77"/>
      <c r="G186" s="78"/>
      <c r="H186" s="79"/>
      <c r="I186" s="80"/>
      <c r="J186" s="77"/>
      <c r="K186" s="81"/>
      <c r="L186" s="79"/>
      <c r="M186" s="77"/>
      <c r="N186" s="81"/>
      <c r="O186" s="79"/>
    </row>
    <row r="187" spans="1:15" x14ac:dyDescent="0.25">
      <c r="A187" s="59"/>
      <c r="B187" s="60"/>
      <c r="C187" s="61" t="str">
        <f>IFERROR(IF(B187="No CAS","",INDEX('DEQ Pollutant List'!$C$7:$C$614,MATCH('3. Pollutant Emissions - EF'!B187,'DEQ Pollutant List'!$B$7:$B$614,0))),"")</f>
        <v/>
      </c>
      <c r="D187" s="68" t="str">
        <f>IFERROR(IF(OR($B187="",$B187="No CAS"),INDEX('DEQ Pollutant List'!$A$7:$A$614,MATCH($C187,'DEQ Pollutant List'!$C$7:$C$614,0)),INDEX('DEQ Pollutant List'!$A$7:$A$614,MATCH($B187,'DEQ Pollutant List'!$B$7:$B$614,0))),"")</f>
        <v/>
      </c>
      <c r="E187" s="76"/>
      <c r="F187" s="77"/>
      <c r="G187" s="78"/>
      <c r="H187" s="79"/>
      <c r="I187" s="80"/>
      <c r="J187" s="77"/>
      <c r="K187" s="81"/>
      <c r="L187" s="79"/>
      <c r="M187" s="77"/>
      <c r="N187" s="81"/>
      <c r="O187" s="79"/>
    </row>
    <row r="188" spans="1:15" x14ac:dyDescent="0.25">
      <c r="A188" s="59"/>
      <c r="B188" s="60"/>
      <c r="C188" s="61" t="str">
        <f>IFERROR(IF(B188="No CAS","",INDEX('DEQ Pollutant List'!$C$7:$C$614,MATCH('3. Pollutant Emissions - EF'!B188,'DEQ Pollutant List'!$B$7:$B$614,0))),"")</f>
        <v/>
      </c>
      <c r="D188" s="68" t="str">
        <f>IFERROR(IF(OR($B188="",$B188="No CAS"),INDEX('DEQ Pollutant List'!$A$7:$A$614,MATCH($C188,'DEQ Pollutant List'!$C$7:$C$614,0)),INDEX('DEQ Pollutant List'!$A$7:$A$614,MATCH($B188,'DEQ Pollutant List'!$B$7:$B$614,0))),"")</f>
        <v/>
      </c>
      <c r="E188" s="76"/>
      <c r="F188" s="77"/>
      <c r="G188" s="78"/>
      <c r="H188" s="79"/>
      <c r="I188" s="80"/>
      <c r="J188" s="77"/>
      <c r="K188" s="81"/>
      <c r="L188" s="79"/>
      <c r="M188" s="77"/>
      <c r="N188" s="81"/>
      <c r="O188" s="79"/>
    </row>
    <row r="189" spans="1:15" x14ac:dyDescent="0.25">
      <c r="A189" s="59"/>
      <c r="B189" s="60"/>
      <c r="C189" s="61" t="str">
        <f>IFERROR(IF(B189="No CAS","",INDEX('DEQ Pollutant List'!$C$7:$C$614,MATCH('3. Pollutant Emissions - EF'!B189,'DEQ Pollutant List'!$B$7:$B$614,0))),"")</f>
        <v/>
      </c>
      <c r="D189" s="68" t="str">
        <f>IFERROR(IF(OR($B189="",$B189="No CAS"),INDEX('DEQ Pollutant List'!$A$7:$A$614,MATCH($C189,'DEQ Pollutant List'!$C$7:$C$614,0)),INDEX('DEQ Pollutant List'!$A$7:$A$614,MATCH($B189,'DEQ Pollutant List'!$B$7:$B$614,0))),"")</f>
        <v/>
      </c>
      <c r="E189" s="76"/>
      <c r="F189" s="77"/>
      <c r="G189" s="78"/>
      <c r="H189" s="79"/>
      <c r="I189" s="80"/>
      <c r="J189" s="77"/>
      <c r="K189" s="81"/>
      <c r="L189" s="79"/>
      <c r="M189" s="77"/>
      <c r="N189" s="81"/>
      <c r="O189" s="79"/>
    </row>
    <row r="190" spans="1:15" x14ac:dyDescent="0.25">
      <c r="A190" s="59"/>
      <c r="B190" s="60"/>
      <c r="C190" s="61" t="str">
        <f>IFERROR(IF(B190="No CAS","",INDEX('DEQ Pollutant List'!$C$7:$C$614,MATCH('3. Pollutant Emissions - EF'!B190,'DEQ Pollutant List'!$B$7:$B$614,0))),"")</f>
        <v/>
      </c>
      <c r="D190" s="68" t="str">
        <f>IFERROR(IF(OR($B190="",$B190="No CAS"),INDEX('DEQ Pollutant List'!$A$7:$A$614,MATCH($C190,'DEQ Pollutant List'!$C$7:$C$614,0)),INDEX('DEQ Pollutant List'!$A$7:$A$614,MATCH($B190,'DEQ Pollutant List'!$B$7:$B$614,0))),"")</f>
        <v/>
      </c>
      <c r="E190" s="76"/>
      <c r="F190" s="77"/>
      <c r="G190" s="78"/>
      <c r="H190" s="79"/>
      <c r="I190" s="80"/>
      <c r="J190" s="77"/>
      <c r="K190" s="81"/>
      <c r="L190" s="79"/>
      <c r="M190" s="77"/>
      <c r="N190" s="81"/>
      <c r="O190" s="79"/>
    </row>
    <row r="191" spans="1:15" x14ac:dyDescent="0.25">
      <c r="A191" s="59"/>
      <c r="B191" s="60"/>
      <c r="C191" s="61" t="str">
        <f>IFERROR(IF(B191="No CAS","",INDEX('DEQ Pollutant List'!$C$7:$C$614,MATCH('3. Pollutant Emissions - EF'!B191,'DEQ Pollutant List'!$B$7:$B$614,0))),"")</f>
        <v/>
      </c>
      <c r="D191" s="68" t="str">
        <f>IFERROR(IF(OR($B191="",$B191="No CAS"),INDEX('DEQ Pollutant List'!$A$7:$A$614,MATCH($C191,'DEQ Pollutant List'!$C$7:$C$614,0)),INDEX('DEQ Pollutant List'!$A$7:$A$614,MATCH($B191,'DEQ Pollutant List'!$B$7:$B$614,0))),"")</f>
        <v/>
      </c>
      <c r="E191" s="76"/>
      <c r="F191" s="77"/>
      <c r="G191" s="78"/>
      <c r="H191" s="79"/>
      <c r="I191" s="80"/>
      <c r="J191" s="77"/>
      <c r="K191" s="81"/>
      <c r="L191" s="79"/>
      <c r="M191" s="77"/>
      <c r="N191" s="81"/>
      <c r="O191" s="79"/>
    </row>
    <row r="192" spans="1:15" x14ac:dyDescent="0.25">
      <c r="A192" s="59"/>
      <c r="B192" s="60"/>
      <c r="C192" s="61" t="str">
        <f>IFERROR(IF(B192="No CAS","",INDEX('DEQ Pollutant List'!$C$7:$C$614,MATCH('3. Pollutant Emissions - EF'!B192,'DEQ Pollutant List'!$B$7:$B$614,0))),"")</f>
        <v/>
      </c>
      <c r="D192" s="68" t="str">
        <f>IFERROR(IF(OR($B192="",$B192="No CAS"),INDEX('DEQ Pollutant List'!$A$7:$A$614,MATCH($C192,'DEQ Pollutant List'!$C$7:$C$614,0)),INDEX('DEQ Pollutant List'!$A$7:$A$614,MATCH($B192,'DEQ Pollutant List'!$B$7:$B$614,0))),"")</f>
        <v/>
      </c>
      <c r="E192" s="76"/>
      <c r="F192" s="77"/>
      <c r="G192" s="78"/>
      <c r="H192" s="79"/>
      <c r="I192" s="80"/>
      <c r="J192" s="77"/>
      <c r="K192" s="81"/>
      <c r="L192" s="79"/>
      <c r="M192" s="77"/>
      <c r="N192" s="81"/>
      <c r="O192" s="79"/>
    </row>
    <row r="193" spans="1:15" x14ac:dyDescent="0.25">
      <c r="A193" s="59"/>
      <c r="B193" s="60"/>
      <c r="C193" s="61" t="str">
        <f>IFERROR(IF(B193="No CAS","",INDEX('DEQ Pollutant List'!$C$7:$C$614,MATCH('3. Pollutant Emissions - EF'!B193,'DEQ Pollutant List'!$B$7:$B$614,0))),"")</f>
        <v/>
      </c>
      <c r="D193" s="68" t="str">
        <f>IFERROR(IF(OR($B193="",$B193="No CAS"),INDEX('DEQ Pollutant List'!$A$7:$A$614,MATCH($C193,'DEQ Pollutant List'!$C$7:$C$614,0)),INDEX('DEQ Pollutant List'!$A$7:$A$614,MATCH($B193,'DEQ Pollutant List'!$B$7:$B$614,0))),"")</f>
        <v/>
      </c>
      <c r="E193" s="76"/>
      <c r="F193" s="77"/>
      <c r="G193" s="78"/>
      <c r="H193" s="79"/>
      <c r="I193" s="80"/>
      <c r="J193" s="77"/>
      <c r="K193" s="81"/>
      <c r="L193" s="79"/>
      <c r="M193" s="77"/>
      <c r="N193" s="81"/>
      <c r="O193" s="79"/>
    </row>
    <row r="194" spans="1:15" x14ac:dyDescent="0.25">
      <c r="A194" s="59"/>
      <c r="B194" s="60"/>
      <c r="C194" s="61" t="str">
        <f>IFERROR(IF(B194="No CAS","",INDEX('DEQ Pollutant List'!$C$7:$C$614,MATCH('3. Pollutant Emissions - EF'!B194,'DEQ Pollutant List'!$B$7:$B$614,0))),"")</f>
        <v/>
      </c>
      <c r="D194" s="68" t="str">
        <f>IFERROR(IF(OR($B194="",$B194="No CAS"),INDEX('DEQ Pollutant List'!$A$7:$A$614,MATCH($C194,'DEQ Pollutant List'!$C$7:$C$614,0)),INDEX('DEQ Pollutant List'!$A$7:$A$614,MATCH($B194,'DEQ Pollutant List'!$B$7:$B$614,0))),"")</f>
        <v/>
      </c>
      <c r="E194" s="76"/>
      <c r="F194" s="77"/>
      <c r="G194" s="78"/>
      <c r="H194" s="79"/>
      <c r="I194" s="80"/>
      <c r="J194" s="77"/>
      <c r="K194" s="81"/>
      <c r="L194" s="79"/>
      <c r="M194" s="77"/>
      <c r="N194" s="81"/>
      <c r="O194" s="79"/>
    </row>
    <row r="195" spans="1:15" x14ac:dyDescent="0.25">
      <c r="A195" s="59"/>
      <c r="B195" s="60"/>
      <c r="C195" s="61" t="str">
        <f>IFERROR(IF(B195="No CAS","",INDEX('DEQ Pollutant List'!$C$7:$C$614,MATCH('3. Pollutant Emissions - EF'!B195,'DEQ Pollutant List'!$B$7:$B$614,0))),"")</f>
        <v/>
      </c>
      <c r="D195" s="68" t="str">
        <f>IFERROR(IF(OR($B195="",$B195="No CAS"),INDEX('DEQ Pollutant List'!$A$7:$A$614,MATCH($C195,'DEQ Pollutant List'!$C$7:$C$614,0)),INDEX('DEQ Pollutant List'!$A$7:$A$614,MATCH($B195,'DEQ Pollutant List'!$B$7:$B$614,0))),"")</f>
        <v/>
      </c>
      <c r="E195" s="76"/>
      <c r="F195" s="77"/>
      <c r="G195" s="78"/>
      <c r="H195" s="79"/>
      <c r="I195" s="80"/>
      <c r="J195" s="77"/>
      <c r="K195" s="81"/>
      <c r="L195" s="79"/>
      <c r="M195" s="77"/>
      <c r="N195" s="81"/>
      <c r="O195" s="79"/>
    </row>
    <row r="196" spans="1:15" x14ac:dyDescent="0.25">
      <c r="A196" s="59"/>
      <c r="B196" s="60"/>
      <c r="C196" s="61" t="str">
        <f>IFERROR(IF(B196="No CAS","",INDEX('DEQ Pollutant List'!$C$7:$C$614,MATCH('3. Pollutant Emissions - EF'!B196,'DEQ Pollutant List'!$B$7:$B$614,0))),"")</f>
        <v/>
      </c>
      <c r="D196" s="68" t="str">
        <f>IFERROR(IF(OR($B196="",$B196="No CAS"),INDEX('DEQ Pollutant List'!$A$7:$A$614,MATCH($C196,'DEQ Pollutant List'!$C$7:$C$614,0)),INDEX('DEQ Pollutant List'!$A$7:$A$614,MATCH($B196,'DEQ Pollutant List'!$B$7:$B$614,0))),"")</f>
        <v/>
      </c>
      <c r="E196" s="76"/>
      <c r="F196" s="77"/>
      <c r="G196" s="78"/>
      <c r="H196" s="79"/>
      <c r="I196" s="80"/>
      <c r="J196" s="77"/>
      <c r="K196" s="81"/>
      <c r="L196" s="79"/>
      <c r="M196" s="77"/>
      <c r="N196" s="81"/>
      <c r="O196" s="79"/>
    </row>
    <row r="197" spans="1:15" x14ac:dyDescent="0.25">
      <c r="A197" s="59"/>
      <c r="B197" s="60"/>
      <c r="C197" s="61" t="str">
        <f>IFERROR(IF(B197="No CAS","",INDEX('DEQ Pollutant List'!$C$7:$C$614,MATCH('3. Pollutant Emissions - EF'!B197,'DEQ Pollutant List'!$B$7:$B$614,0))),"")</f>
        <v/>
      </c>
      <c r="D197" s="68" t="str">
        <f>IFERROR(IF(OR($B197="",$B197="No CAS"),INDEX('DEQ Pollutant List'!$A$7:$A$614,MATCH($C197,'DEQ Pollutant List'!$C$7:$C$614,0)),INDEX('DEQ Pollutant List'!$A$7:$A$614,MATCH($B197,'DEQ Pollutant List'!$B$7:$B$614,0))),"")</f>
        <v/>
      </c>
      <c r="E197" s="76"/>
      <c r="F197" s="77"/>
      <c r="G197" s="78"/>
      <c r="H197" s="79"/>
      <c r="I197" s="80"/>
      <c r="J197" s="77"/>
      <c r="K197" s="81"/>
      <c r="L197" s="79"/>
      <c r="M197" s="77"/>
      <c r="N197" s="81"/>
      <c r="O197" s="79"/>
    </row>
    <row r="198" spans="1:15" x14ac:dyDescent="0.25">
      <c r="A198" s="59"/>
      <c r="B198" s="60"/>
      <c r="C198" s="61" t="str">
        <f>IFERROR(IF(B198="No CAS","",INDEX('DEQ Pollutant List'!$C$7:$C$614,MATCH('3. Pollutant Emissions - EF'!B198,'DEQ Pollutant List'!$B$7:$B$614,0))),"")</f>
        <v/>
      </c>
      <c r="D198" s="68" t="str">
        <f>IFERROR(IF(OR($B198="",$B198="No CAS"),INDEX('DEQ Pollutant List'!$A$7:$A$614,MATCH($C198,'DEQ Pollutant List'!$C$7:$C$614,0)),INDEX('DEQ Pollutant List'!$A$7:$A$614,MATCH($B198,'DEQ Pollutant List'!$B$7:$B$614,0))),"")</f>
        <v/>
      </c>
      <c r="E198" s="76"/>
      <c r="F198" s="77"/>
      <c r="G198" s="78"/>
      <c r="H198" s="79"/>
      <c r="I198" s="80"/>
      <c r="J198" s="77"/>
      <c r="K198" s="81"/>
      <c r="L198" s="79"/>
      <c r="M198" s="77"/>
      <c r="N198" s="81"/>
      <c r="O198" s="79"/>
    </row>
    <row r="199" spans="1:15" x14ac:dyDescent="0.25">
      <c r="A199" s="59"/>
      <c r="B199" s="60"/>
      <c r="C199" s="61" t="str">
        <f>IFERROR(IF(B199="No CAS","",INDEX('DEQ Pollutant List'!$C$7:$C$614,MATCH('3. Pollutant Emissions - EF'!B199,'DEQ Pollutant List'!$B$7:$B$614,0))),"")</f>
        <v/>
      </c>
      <c r="D199" s="68" t="str">
        <f>IFERROR(IF(OR($B199="",$B199="No CAS"),INDEX('DEQ Pollutant List'!$A$7:$A$614,MATCH($C199,'DEQ Pollutant List'!$C$7:$C$614,0)),INDEX('DEQ Pollutant List'!$A$7:$A$614,MATCH($B199,'DEQ Pollutant List'!$B$7:$B$614,0))),"")</f>
        <v/>
      </c>
      <c r="E199" s="76"/>
      <c r="F199" s="77"/>
      <c r="G199" s="78"/>
      <c r="H199" s="79"/>
      <c r="I199" s="80"/>
      <c r="J199" s="77"/>
      <c r="K199" s="81"/>
      <c r="L199" s="79"/>
      <c r="M199" s="77"/>
      <c r="N199" s="81"/>
      <c r="O199" s="79"/>
    </row>
    <row r="200" spans="1:15" x14ac:dyDescent="0.25">
      <c r="A200" s="59"/>
      <c r="B200" s="60"/>
      <c r="C200" s="61" t="str">
        <f>IFERROR(IF(B200="No CAS","",INDEX('DEQ Pollutant List'!$C$7:$C$614,MATCH('3. Pollutant Emissions - EF'!B200,'DEQ Pollutant List'!$B$7:$B$614,0))),"")</f>
        <v/>
      </c>
      <c r="D200" s="68" t="str">
        <f>IFERROR(IF(OR($B200="",$B200="No CAS"),INDEX('DEQ Pollutant List'!$A$7:$A$614,MATCH($C200,'DEQ Pollutant List'!$C$7:$C$614,0)),INDEX('DEQ Pollutant List'!$A$7:$A$614,MATCH($B200,'DEQ Pollutant List'!$B$7:$B$614,0))),"")</f>
        <v/>
      </c>
      <c r="E200" s="76"/>
      <c r="F200" s="77"/>
      <c r="G200" s="78"/>
      <c r="H200" s="79"/>
      <c r="I200" s="80"/>
      <c r="J200" s="77"/>
      <c r="K200" s="81"/>
      <c r="L200" s="79"/>
      <c r="M200" s="77"/>
      <c r="N200" s="81"/>
      <c r="O200" s="79"/>
    </row>
    <row r="201" spans="1:15" x14ac:dyDescent="0.25">
      <c r="A201" s="59"/>
      <c r="B201" s="60"/>
      <c r="C201" s="61" t="str">
        <f>IFERROR(IF(B201="No CAS","",INDEX('DEQ Pollutant List'!$C$7:$C$614,MATCH('3. Pollutant Emissions - EF'!B201,'DEQ Pollutant List'!$B$7:$B$614,0))),"")</f>
        <v/>
      </c>
      <c r="D201" s="68" t="str">
        <f>IFERROR(IF(OR($B201="",$B201="No CAS"),INDEX('DEQ Pollutant List'!$A$7:$A$614,MATCH($C201,'DEQ Pollutant List'!$C$7:$C$614,0)),INDEX('DEQ Pollutant List'!$A$7:$A$614,MATCH($B201,'DEQ Pollutant List'!$B$7:$B$614,0))),"")</f>
        <v/>
      </c>
      <c r="E201" s="76"/>
      <c r="F201" s="77"/>
      <c r="G201" s="78"/>
      <c r="H201" s="79"/>
      <c r="I201" s="80"/>
      <c r="J201" s="77"/>
      <c r="K201" s="81"/>
      <c r="L201" s="79"/>
      <c r="M201" s="77"/>
      <c r="N201" s="81"/>
      <c r="O201" s="79"/>
    </row>
    <row r="202" spans="1:15" x14ac:dyDescent="0.25">
      <c r="A202" s="59"/>
      <c r="B202" s="60"/>
      <c r="C202" s="61" t="str">
        <f>IFERROR(IF(B202="No CAS","",INDEX('DEQ Pollutant List'!$C$7:$C$614,MATCH('3. Pollutant Emissions - EF'!B202,'DEQ Pollutant List'!$B$7:$B$614,0))),"")</f>
        <v/>
      </c>
      <c r="D202" s="68" t="str">
        <f>IFERROR(IF(OR($B202="",$B202="No CAS"),INDEX('DEQ Pollutant List'!$A$7:$A$614,MATCH($C202,'DEQ Pollutant List'!$C$7:$C$614,0)),INDEX('DEQ Pollutant List'!$A$7:$A$614,MATCH($B202,'DEQ Pollutant List'!$B$7:$B$614,0))),"")</f>
        <v/>
      </c>
      <c r="E202" s="76"/>
      <c r="F202" s="77"/>
      <c r="G202" s="78"/>
      <c r="H202" s="79"/>
      <c r="I202" s="80"/>
      <c r="J202" s="77"/>
      <c r="K202" s="81"/>
      <c r="L202" s="79"/>
      <c r="M202" s="77"/>
      <c r="N202" s="81"/>
      <c r="O202" s="79"/>
    </row>
    <row r="203" spans="1:15" x14ac:dyDescent="0.25">
      <c r="A203" s="59"/>
      <c r="B203" s="60"/>
      <c r="C203" s="61" t="str">
        <f>IFERROR(IF(B203="No CAS","",INDEX('DEQ Pollutant List'!$C$7:$C$614,MATCH('3. Pollutant Emissions - EF'!B203,'DEQ Pollutant List'!$B$7:$B$614,0))),"")</f>
        <v/>
      </c>
      <c r="D203" s="68" t="str">
        <f>IFERROR(IF(OR($B203="",$B203="No CAS"),INDEX('DEQ Pollutant List'!$A$7:$A$614,MATCH($C203,'DEQ Pollutant List'!$C$7:$C$614,0)),INDEX('DEQ Pollutant List'!$A$7:$A$614,MATCH($B203,'DEQ Pollutant List'!$B$7:$B$614,0))),"")</f>
        <v/>
      </c>
      <c r="E203" s="76"/>
      <c r="F203" s="77"/>
      <c r="G203" s="78"/>
      <c r="H203" s="79"/>
      <c r="I203" s="80"/>
      <c r="J203" s="77"/>
      <c r="K203" s="81"/>
      <c r="L203" s="79"/>
      <c r="M203" s="77"/>
      <c r="N203" s="81"/>
      <c r="O203" s="79"/>
    </row>
    <row r="204" spans="1:15" x14ac:dyDescent="0.25">
      <c r="A204" s="59"/>
      <c r="B204" s="60"/>
      <c r="C204" s="61" t="str">
        <f>IFERROR(IF(B204="No CAS","",INDEX('DEQ Pollutant List'!$C$7:$C$614,MATCH('3. Pollutant Emissions - EF'!B204,'DEQ Pollutant List'!$B$7:$B$614,0))),"")</f>
        <v/>
      </c>
      <c r="D204" s="68" t="str">
        <f>IFERROR(IF(OR($B204="",$B204="No CAS"),INDEX('DEQ Pollutant List'!$A$7:$A$614,MATCH($C204,'DEQ Pollutant List'!$C$7:$C$614,0)),INDEX('DEQ Pollutant List'!$A$7:$A$614,MATCH($B204,'DEQ Pollutant List'!$B$7:$B$614,0))),"")</f>
        <v/>
      </c>
      <c r="E204" s="76"/>
      <c r="F204" s="77"/>
      <c r="G204" s="78"/>
      <c r="H204" s="79"/>
      <c r="I204" s="80"/>
      <c r="J204" s="77"/>
      <c r="K204" s="81"/>
      <c r="L204" s="79"/>
      <c r="M204" s="77"/>
      <c r="N204" s="81"/>
      <c r="O204" s="79"/>
    </row>
    <row r="205" spans="1:15" x14ac:dyDescent="0.25">
      <c r="A205" s="59"/>
      <c r="B205" s="60"/>
      <c r="C205" s="61" t="str">
        <f>IFERROR(IF(B205="No CAS","",INDEX('DEQ Pollutant List'!$C$7:$C$614,MATCH('3. Pollutant Emissions - EF'!B205,'DEQ Pollutant List'!$B$7:$B$614,0))),"")</f>
        <v/>
      </c>
      <c r="D205" s="68" t="str">
        <f>IFERROR(IF(OR($B205="",$B205="No CAS"),INDEX('DEQ Pollutant List'!$A$7:$A$614,MATCH($C205,'DEQ Pollutant List'!$C$7:$C$614,0)),INDEX('DEQ Pollutant List'!$A$7:$A$614,MATCH($B205,'DEQ Pollutant List'!$B$7:$B$614,0))),"")</f>
        <v/>
      </c>
      <c r="E205" s="76"/>
      <c r="F205" s="77"/>
      <c r="G205" s="78"/>
      <c r="H205" s="79"/>
      <c r="I205" s="80"/>
      <c r="J205" s="77"/>
      <c r="K205" s="81"/>
      <c r="L205" s="79"/>
      <c r="M205" s="77"/>
      <c r="N205" s="81"/>
      <c r="O205" s="79"/>
    </row>
    <row r="206" spans="1:15" x14ac:dyDescent="0.25">
      <c r="A206" s="59"/>
      <c r="B206" s="60"/>
      <c r="C206" s="61" t="str">
        <f>IFERROR(IF(B206="No CAS","",INDEX('DEQ Pollutant List'!$C$7:$C$614,MATCH('3. Pollutant Emissions - EF'!B206,'DEQ Pollutant List'!$B$7:$B$614,0))),"")</f>
        <v/>
      </c>
      <c r="D206" s="68" t="str">
        <f>IFERROR(IF(OR($B206="",$B206="No CAS"),INDEX('DEQ Pollutant List'!$A$7:$A$614,MATCH($C206,'DEQ Pollutant List'!$C$7:$C$614,0)),INDEX('DEQ Pollutant List'!$A$7:$A$614,MATCH($B206,'DEQ Pollutant List'!$B$7:$B$614,0))),"")</f>
        <v/>
      </c>
      <c r="E206" s="76"/>
      <c r="F206" s="77"/>
      <c r="G206" s="78"/>
      <c r="H206" s="79"/>
      <c r="I206" s="80"/>
      <c r="J206" s="77"/>
      <c r="K206" s="81"/>
      <c r="L206" s="79"/>
      <c r="M206" s="77"/>
      <c r="N206" s="81"/>
      <c r="O206" s="79"/>
    </row>
    <row r="207" spans="1:15" x14ac:dyDescent="0.25">
      <c r="A207" s="59"/>
      <c r="B207" s="60"/>
      <c r="C207" s="61" t="str">
        <f>IFERROR(IF(B207="No CAS","",INDEX('DEQ Pollutant List'!$C$7:$C$614,MATCH('3. Pollutant Emissions - EF'!B207,'DEQ Pollutant List'!$B$7:$B$614,0))),"")</f>
        <v/>
      </c>
      <c r="D207" s="68" t="str">
        <f>IFERROR(IF(OR($B207="",$B207="No CAS"),INDEX('DEQ Pollutant List'!$A$7:$A$614,MATCH($C207,'DEQ Pollutant List'!$C$7:$C$614,0)),INDEX('DEQ Pollutant List'!$A$7:$A$614,MATCH($B207,'DEQ Pollutant List'!$B$7:$B$614,0))),"")</f>
        <v/>
      </c>
      <c r="E207" s="76"/>
      <c r="F207" s="77"/>
      <c r="G207" s="78"/>
      <c r="H207" s="79"/>
      <c r="I207" s="80"/>
      <c r="J207" s="77"/>
      <c r="K207" s="81"/>
      <c r="L207" s="79"/>
      <c r="M207" s="77"/>
      <c r="N207" s="81"/>
      <c r="O207" s="79"/>
    </row>
    <row r="208" spans="1:15" x14ac:dyDescent="0.25">
      <c r="A208" s="59"/>
      <c r="B208" s="60"/>
      <c r="C208" s="61" t="str">
        <f>IFERROR(IF(B208="No CAS","",INDEX('DEQ Pollutant List'!$C$7:$C$614,MATCH('3. Pollutant Emissions - EF'!B208,'DEQ Pollutant List'!$B$7:$B$614,0))),"")</f>
        <v/>
      </c>
      <c r="D208" s="68" t="str">
        <f>IFERROR(IF(OR($B208="",$B208="No CAS"),INDEX('DEQ Pollutant List'!$A$7:$A$614,MATCH($C208,'DEQ Pollutant List'!$C$7:$C$614,0)),INDEX('DEQ Pollutant List'!$A$7:$A$614,MATCH($B208,'DEQ Pollutant List'!$B$7:$B$614,0))),"")</f>
        <v/>
      </c>
      <c r="E208" s="76"/>
      <c r="F208" s="77"/>
      <c r="G208" s="78"/>
      <c r="H208" s="79"/>
      <c r="I208" s="80"/>
      <c r="J208" s="77"/>
      <c r="K208" s="81"/>
      <c r="L208" s="79"/>
      <c r="M208" s="77"/>
      <c r="N208" s="81"/>
      <c r="O208" s="79"/>
    </row>
    <row r="209" spans="1:15" x14ac:dyDescent="0.25">
      <c r="A209" s="59"/>
      <c r="B209" s="60"/>
      <c r="C209" s="61" t="str">
        <f>IFERROR(IF(B209="No CAS","",INDEX('DEQ Pollutant List'!$C$7:$C$614,MATCH('3. Pollutant Emissions - EF'!B209,'DEQ Pollutant List'!$B$7:$B$614,0))),"")</f>
        <v/>
      </c>
      <c r="D209" s="68" t="str">
        <f>IFERROR(IF(OR($B209="",$B209="No CAS"),INDEX('DEQ Pollutant List'!$A$7:$A$614,MATCH($C209,'DEQ Pollutant List'!$C$7:$C$614,0)),INDEX('DEQ Pollutant List'!$A$7:$A$614,MATCH($B209,'DEQ Pollutant List'!$B$7:$B$614,0))),"")</f>
        <v/>
      </c>
      <c r="E209" s="76"/>
      <c r="F209" s="77"/>
      <c r="G209" s="78"/>
      <c r="H209" s="79"/>
      <c r="I209" s="80"/>
      <c r="J209" s="77"/>
      <c r="K209" s="81"/>
      <c r="L209" s="79"/>
      <c r="M209" s="77"/>
      <c r="N209" s="81"/>
      <c r="O209" s="79"/>
    </row>
    <row r="210" spans="1:15" x14ac:dyDescent="0.25">
      <c r="A210" s="59"/>
      <c r="B210" s="60"/>
      <c r="C210" s="61" t="str">
        <f>IFERROR(IF(B210="No CAS","",INDEX('DEQ Pollutant List'!$C$7:$C$614,MATCH('3. Pollutant Emissions - EF'!B210,'DEQ Pollutant List'!$B$7:$B$614,0))),"")</f>
        <v/>
      </c>
      <c r="D210" s="68" t="str">
        <f>IFERROR(IF(OR($B210="",$B210="No CAS"),INDEX('DEQ Pollutant List'!$A$7:$A$614,MATCH($C210,'DEQ Pollutant List'!$C$7:$C$614,0)),INDEX('DEQ Pollutant List'!$A$7:$A$614,MATCH($B210,'DEQ Pollutant List'!$B$7:$B$614,0))),"")</f>
        <v/>
      </c>
      <c r="E210" s="76"/>
      <c r="F210" s="77"/>
      <c r="G210" s="78"/>
      <c r="H210" s="79"/>
      <c r="I210" s="80"/>
      <c r="J210" s="77"/>
      <c r="K210" s="81"/>
      <c r="L210" s="79"/>
      <c r="M210" s="77"/>
      <c r="N210" s="81"/>
      <c r="O210" s="79"/>
    </row>
    <row r="211" spans="1:15" x14ac:dyDescent="0.25">
      <c r="A211" s="59"/>
      <c r="B211" s="60"/>
      <c r="C211" s="61" t="str">
        <f>IFERROR(IF(B211="No CAS","",INDEX('DEQ Pollutant List'!$C$7:$C$614,MATCH('3. Pollutant Emissions - EF'!B211,'DEQ Pollutant List'!$B$7:$B$614,0))),"")</f>
        <v/>
      </c>
      <c r="D211" s="68" t="str">
        <f>IFERROR(IF(OR($B211="",$B211="No CAS"),INDEX('DEQ Pollutant List'!$A$7:$A$614,MATCH($C211,'DEQ Pollutant List'!$C$7:$C$614,0)),INDEX('DEQ Pollutant List'!$A$7:$A$614,MATCH($B211,'DEQ Pollutant List'!$B$7:$B$614,0))),"")</f>
        <v/>
      </c>
      <c r="E211" s="76"/>
      <c r="F211" s="77"/>
      <c r="G211" s="78"/>
      <c r="H211" s="79"/>
      <c r="I211" s="80"/>
      <c r="J211" s="77"/>
      <c r="K211" s="81"/>
      <c r="L211" s="79"/>
      <c r="M211" s="77"/>
      <c r="N211" s="81"/>
      <c r="O211" s="79"/>
    </row>
    <row r="212" spans="1:15" x14ac:dyDescent="0.25">
      <c r="A212" s="59"/>
      <c r="B212" s="60"/>
      <c r="C212" s="61" t="str">
        <f>IFERROR(IF(B212="No CAS","",INDEX('DEQ Pollutant List'!$C$7:$C$614,MATCH('3. Pollutant Emissions - EF'!B212,'DEQ Pollutant List'!$B$7:$B$614,0))),"")</f>
        <v/>
      </c>
      <c r="D212" s="68" t="str">
        <f>IFERROR(IF(OR($B212="",$B212="No CAS"),INDEX('DEQ Pollutant List'!$A$7:$A$614,MATCH($C212,'DEQ Pollutant List'!$C$7:$C$614,0)),INDEX('DEQ Pollutant List'!$A$7:$A$614,MATCH($B212,'DEQ Pollutant List'!$B$7:$B$614,0))),"")</f>
        <v/>
      </c>
      <c r="E212" s="76"/>
      <c r="F212" s="77"/>
      <c r="G212" s="78"/>
      <c r="H212" s="79"/>
      <c r="I212" s="80"/>
      <c r="J212" s="77"/>
      <c r="K212" s="81"/>
      <c r="L212" s="79"/>
      <c r="M212" s="77"/>
      <c r="N212" s="81"/>
      <c r="O212" s="79"/>
    </row>
    <row r="213" spans="1:15" x14ac:dyDescent="0.25">
      <c r="A213" s="59"/>
      <c r="B213" s="60"/>
      <c r="C213" s="61" t="str">
        <f>IFERROR(IF(B213="No CAS","",INDEX('DEQ Pollutant List'!$C$7:$C$614,MATCH('3. Pollutant Emissions - EF'!B213,'DEQ Pollutant List'!$B$7:$B$614,0))),"")</f>
        <v/>
      </c>
      <c r="D213" s="68" t="str">
        <f>IFERROR(IF(OR($B213="",$B213="No CAS"),INDEX('DEQ Pollutant List'!$A$7:$A$614,MATCH($C213,'DEQ Pollutant List'!$C$7:$C$614,0)),INDEX('DEQ Pollutant List'!$A$7:$A$614,MATCH($B213,'DEQ Pollutant List'!$B$7:$B$614,0))),"")</f>
        <v/>
      </c>
      <c r="E213" s="76"/>
      <c r="F213" s="77"/>
      <c r="G213" s="78"/>
      <c r="H213" s="79"/>
      <c r="I213" s="80"/>
      <c r="J213" s="77"/>
      <c r="K213" s="81"/>
      <c r="L213" s="79"/>
      <c r="M213" s="77"/>
      <c r="N213" s="81"/>
      <c r="O213" s="79"/>
    </row>
    <row r="214" spans="1:15" x14ac:dyDescent="0.25">
      <c r="A214" s="59"/>
      <c r="B214" s="60"/>
      <c r="C214" s="61" t="str">
        <f>IFERROR(IF(B214="No CAS","",INDEX('DEQ Pollutant List'!$C$7:$C$614,MATCH('3. Pollutant Emissions - EF'!B214,'DEQ Pollutant List'!$B$7:$B$614,0))),"")</f>
        <v/>
      </c>
      <c r="D214" s="68" t="str">
        <f>IFERROR(IF(OR($B214="",$B214="No CAS"),INDEX('DEQ Pollutant List'!$A$7:$A$614,MATCH($C214,'DEQ Pollutant List'!$C$7:$C$614,0)),INDEX('DEQ Pollutant List'!$A$7:$A$614,MATCH($B214,'DEQ Pollutant List'!$B$7:$B$614,0))),"")</f>
        <v/>
      </c>
      <c r="E214" s="76"/>
      <c r="F214" s="77"/>
      <c r="G214" s="78"/>
      <c r="H214" s="79"/>
      <c r="I214" s="80"/>
      <c r="J214" s="77"/>
      <c r="K214" s="81"/>
      <c r="L214" s="79"/>
      <c r="M214" s="77"/>
      <c r="N214" s="81"/>
      <c r="O214" s="79"/>
    </row>
    <row r="215" spans="1:15" x14ac:dyDescent="0.25">
      <c r="A215" s="59"/>
      <c r="B215" s="60"/>
      <c r="C215" s="61" t="str">
        <f>IFERROR(IF(B215="No CAS","",INDEX('DEQ Pollutant List'!$C$7:$C$614,MATCH('3. Pollutant Emissions - EF'!B215,'DEQ Pollutant List'!$B$7:$B$614,0))),"")</f>
        <v/>
      </c>
      <c r="D215" s="68" t="str">
        <f>IFERROR(IF(OR($B215="",$B215="No CAS"),INDEX('DEQ Pollutant List'!$A$7:$A$614,MATCH($C215,'DEQ Pollutant List'!$C$7:$C$614,0)),INDEX('DEQ Pollutant List'!$A$7:$A$614,MATCH($B215,'DEQ Pollutant List'!$B$7:$B$614,0))),"")</f>
        <v/>
      </c>
      <c r="E215" s="76"/>
      <c r="F215" s="77"/>
      <c r="G215" s="78"/>
      <c r="H215" s="79"/>
      <c r="I215" s="80"/>
      <c r="J215" s="77"/>
      <c r="K215" s="81"/>
      <c r="L215" s="79"/>
      <c r="M215" s="77"/>
      <c r="N215" s="81"/>
      <c r="O215" s="79"/>
    </row>
    <row r="216" spans="1:15" x14ac:dyDescent="0.25">
      <c r="A216" s="59"/>
      <c r="B216" s="60"/>
      <c r="C216" s="61" t="str">
        <f>IFERROR(IF(B216="No CAS","",INDEX('DEQ Pollutant List'!$C$7:$C$614,MATCH('3. Pollutant Emissions - EF'!B216,'DEQ Pollutant List'!$B$7:$B$614,0))),"")</f>
        <v/>
      </c>
      <c r="D216" s="68" t="str">
        <f>IFERROR(IF(OR($B216="",$B216="No CAS"),INDEX('DEQ Pollutant List'!$A$7:$A$614,MATCH($C216,'DEQ Pollutant List'!$C$7:$C$614,0)),INDEX('DEQ Pollutant List'!$A$7:$A$614,MATCH($B216,'DEQ Pollutant List'!$B$7:$B$614,0))),"")</f>
        <v/>
      </c>
      <c r="E216" s="76"/>
      <c r="F216" s="77"/>
      <c r="G216" s="78"/>
      <c r="H216" s="79"/>
      <c r="I216" s="80"/>
      <c r="J216" s="77"/>
      <c r="K216" s="81"/>
      <c r="L216" s="79"/>
      <c r="M216" s="77"/>
      <c r="N216" s="81"/>
      <c r="O216" s="79"/>
    </row>
    <row r="217" spans="1:15" x14ac:dyDescent="0.25">
      <c r="A217" s="59"/>
      <c r="B217" s="60"/>
      <c r="C217" s="61" t="str">
        <f>IFERROR(IF(B217="No CAS","",INDEX('DEQ Pollutant List'!$C$7:$C$614,MATCH('3. Pollutant Emissions - EF'!B217,'DEQ Pollutant List'!$B$7:$B$614,0))),"")</f>
        <v/>
      </c>
      <c r="D217" s="68" t="str">
        <f>IFERROR(IF(OR($B217="",$B217="No CAS"),INDEX('DEQ Pollutant List'!$A$7:$A$614,MATCH($C217,'DEQ Pollutant List'!$C$7:$C$614,0)),INDEX('DEQ Pollutant List'!$A$7:$A$614,MATCH($B217,'DEQ Pollutant List'!$B$7:$B$614,0))),"")</f>
        <v/>
      </c>
      <c r="E217" s="76"/>
      <c r="F217" s="77"/>
      <c r="G217" s="78"/>
      <c r="H217" s="79"/>
      <c r="I217" s="80"/>
      <c r="J217" s="77"/>
      <c r="K217" s="81"/>
      <c r="L217" s="79"/>
      <c r="M217" s="77"/>
      <c r="N217" s="81"/>
      <c r="O217" s="79"/>
    </row>
    <row r="218" spans="1:15" x14ac:dyDescent="0.25">
      <c r="A218" s="59"/>
      <c r="B218" s="60"/>
      <c r="C218" s="61" t="str">
        <f>IFERROR(IF(B218="No CAS","",INDEX('DEQ Pollutant List'!$C$7:$C$614,MATCH('3. Pollutant Emissions - EF'!B218,'DEQ Pollutant List'!$B$7:$B$614,0))),"")</f>
        <v/>
      </c>
      <c r="D218" s="68" t="str">
        <f>IFERROR(IF(OR($B218="",$B218="No CAS"),INDEX('DEQ Pollutant List'!$A$7:$A$614,MATCH($C218,'DEQ Pollutant List'!$C$7:$C$614,0)),INDEX('DEQ Pollutant List'!$A$7:$A$614,MATCH($B218,'DEQ Pollutant List'!$B$7:$B$614,0))),"")</f>
        <v/>
      </c>
      <c r="E218" s="76"/>
      <c r="F218" s="77"/>
      <c r="G218" s="78"/>
      <c r="H218" s="79"/>
      <c r="I218" s="80"/>
      <c r="J218" s="77"/>
      <c r="K218" s="81"/>
      <c r="L218" s="79"/>
      <c r="M218" s="77"/>
      <c r="N218" s="81"/>
      <c r="O218" s="79"/>
    </row>
    <row r="219" spans="1:15" x14ac:dyDescent="0.25">
      <c r="A219" s="59"/>
      <c r="B219" s="60"/>
      <c r="C219" s="61" t="str">
        <f>IFERROR(IF(B219="No CAS","",INDEX('DEQ Pollutant List'!$C$7:$C$614,MATCH('3. Pollutant Emissions - EF'!B219,'DEQ Pollutant List'!$B$7:$B$614,0))),"")</f>
        <v/>
      </c>
      <c r="D219" s="68" t="str">
        <f>IFERROR(IF(OR($B219="",$B219="No CAS"),INDEX('DEQ Pollutant List'!$A$7:$A$614,MATCH($C219,'DEQ Pollutant List'!$C$7:$C$614,0)),INDEX('DEQ Pollutant List'!$A$7:$A$614,MATCH($B219,'DEQ Pollutant List'!$B$7:$B$614,0))),"")</f>
        <v/>
      </c>
      <c r="E219" s="76"/>
      <c r="F219" s="77"/>
      <c r="G219" s="78"/>
      <c r="H219" s="79"/>
      <c r="I219" s="80"/>
      <c r="J219" s="77"/>
      <c r="K219" s="81"/>
      <c r="L219" s="79"/>
      <c r="M219" s="77"/>
      <c r="N219" s="81"/>
      <c r="O219" s="79"/>
    </row>
    <row r="220" spans="1:15" x14ac:dyDescent="0.25">
      <c r="A220" s="59"/>
      <c r="B220" s="60"/>
      <c r="C220" s="61" t="str">
        <f>IFERROR(IF(B220="No CAS","",INDEX('DEQ Pollutant List'!$C$7:$C$614,MATCH('3. Pollutant Emissions - EF'!B220,'DEQ Pollutant List'!$B$7:$B$614,0))),"")</f>
        <v/>
      </c>
      <c r="D220" s="68" t="str">
        <f>IFERROR(IF(OR($B220="",$B220="No CAS"),INDEX('DEQ Pollutant List'!$A$7:$A$614,MATCH($C220,'DEQ Pollutant List'!$C$7:$C$614,0)),INDEX('DEQ Pollutant List'!$A$7:$A$614,MATCH($B220,'DEQ Pollutant List'!$B$7:$B$614,0))),"")</f>
        <v/>
      </c>
      <c r="E220" s="76"/>
      <c r="F220" s="77"/>
      <c r="G220" s="78"/>
      <c r="H220" s="79"/>
      <c r="I220" s="80"/>
      <c r="J220" s="77"/>
      <c r="K220" s="81"/>
      <c r="L220" s="79"/>
      <c r="M220" s="77"/>
      <c r="N220" s="81"/>
      <c r="O220" s="79"/>
    </row>
    <row r="221" spans="1:15" x14ac:dyDescent="0.25">
      <c r="A221" s="59"/>
      <c r="B221" s="60"/>
      <c r="C221" s="61" t="str">
        <f>IFERROR(IF(B221="No CAS","",INDEX('DEQ Pollutant List'!$C$7:$C$614,MATCH('3. Pollutant Emissions - EF'!B221,'DEQ Pollutant List'!$B$7:$B$614,0))),"")</f>
        <v/>
      </c>
      <c r="D221" s="68" t="str">
        <f>IFERROR(IF(OR($B221="",$B221="No CAS"),INDEX('DEQ Pollutant List'!$A$7:$A$614,MATCH($C221,'DEQ Pollutant List'!$C$7:$C$614,0)),INDEX('DEQ Pollutant List'!$A$7:$A$614,MATCH($B221,'DEQ Pollutant List'!$B$7:$B$614,0))),"")</f>
        <v/>
      </c>
      <c r="E221" s="76"/>
      <c r="F221" s="77"/>
      <c r="G221" s="78"/>
      <c r="H221" s="79"/>
      <c r="I221" s="80"/>
      <c r="J221" s="77"/>
      <c r="K221" s="81"/>
      <c r="L221" s="79"/>
      <c r="M221" s="77"/>
      <c r="N221" s="81"/>
      <c r="O221" s="79"/>
    </row>
    <row r="222" spans="1:15" x14ac:dyDescent="0.25">
      <c r="A222" s="59"/>
      <c r="B222" s="60"/>
      <c r="C222" s="61" t="str">
        <f>IFERROR(IF(B222="No CAS","",INDEX('DEQ Pollutant List'!$C$7:$C$614,MATCH('3. Pollutant Emissions - EF'!B222,'DEQ Pollutant List'!$B$7:$B$614,0))),"")</f>
        <v/>
      </c>
      <c r="D222" s="68" t="str">
        <f>IFERROR(IF(OR($B222="",$B222="No CAS"),INDEX('DEQ Pollutant List'!$A$7:$A$614,MATCH($C222,'DEQ Pollutant List'!$C$7:$C$614,0)),INDEX('DEQ Pollutant List'!$A$7:$A$614,MATCH($B222,'DEQ Pollutant List'!$B$7:$B$614,0))),"")</f>
        <v/>
      </c>
      <c r="E222" s="76"/>
      <c r="F222" s="77"/>
      <c r="G222" s="78"/>
      <c r="H222" s="79"/>
      <c r="I222" s="80"/>
      <c r="J222" s="77"/>
      <c r="K222" s="81"/>
      <c r="L222" s="79"/>
      <c r="M222" s="77"/>
      <c r="N222" s="81"/>
      <c r="O222" s="79"/>
    </row>
    <row r="223" spans="1:15" x14ac:dyDescent="0.25">
      <c r="A223" s="59"/>
      <c r="B223" s="60"/>
      <c r="C223" s="61" t="str">
        <f>IFERROR(IF(B223="No CAS","",INDEX('DEQ Pollutant List'!$C$7:$C$614,MATCH('3. Pollutant Emissions - EF'!B223,'DEQ Pollutant List'!$B$7:$B$614,0))),"")</f>
        <v/>
      </c>
      <c r="D223" s="68" t="str">
        <f>IFERROR(IF(OR($B223="",$B223="No CAS"),INDEX('DEQ Pollutant List'!$A$7:$A$614,MATCH($C223,'DEQ Pollutant List'!$C$7:$C$614,0)),INDEX('DEQ Pollutant List'!$A$7:$A$614,MATCH($B223,'DEQ Pollutant List'!$B$7:$B$614,0))),"")</f>
        <v/>
      </c>
      <c r="E223" s="76"/>
      <c r="F223" s="77"/>
      <c r="G223" s="78"/>
      <c r="H223" s="79"/>
      <c r="I223" s="80"/>
      <c r="J223" s="77"/>
      <c r="K223" s="81"/>
      <c r="L223" s="79"/>
      <c r="M223" s="77"/>
      <c r="N223" s="81"/>
      <c r="O223" s="79"/>
    </row>
    <row r="224" spans="1:15" x14ac:dyDescent="0.25">
      <c r="A224" s="59"/>
      <c r="B224" s="60"/>
      <c r="C224" s="61" t="str">
        <f>IFERROR(IF(B224="No CAS","",INDEX('DEQ Pollutant List'!$C$7:$C$614,MATCH('3. Pollutant Emissions - EF'!B224,'DEQ Pollutant List'!$B$7:$B$614,0))),"")</f>
        <v/>
      </c>
      <c r="D224" s="68" t="str">
        <f>IFERROR(IF(OR($B224="",$B224="No CAS"),INDEX('DEQ Pollutant List'!$A$7:$A$614,MATCH($C224,'DEQ Pollutant List'!$C$7:$C$614,0)),INDEX('DEQ Pollutant List'!$A$7:$A$614,MATCH($B224,'DEQ Pollutant List'!$B$7:$B$614,0))),"")</f>
        <v/>
      </c>
      <c r="E224" s="76"/>
      <c r="F224" s="77"/>
      <c r="G224" s="78"/>
      <c r="H224" s="79"/>
      <c r="I224" s="80"/>
      <c r="J224" s="77"/>
      <c r="K224" s="81"/>
      <c r="L224" s="79"/>
      <c r="M224" s="77"/>
      <c r="N224" s="81"/>
      <c r="O224" s="79"/>
    </row>
    <row r="225" spans="1:15" x14ac:dyDescent="0.25">
      <c r="A225" s="59"/>
      <c r="B225" s="60"/>
      <c r="C225" s="61" t="str">
        <f>IFERROR(IF(B225="No CAS","",INDEX('DEQ Pollutant List'!$C$7:$C$614,MATCH('3. Pollutant Emissions - EF'!B225,'DEQ Pollutant List'!$B$7:$B$614,0))),"")</f>
        <v/>
      </c>
      <c r="D225" s="68" t="str">
        <f>IFERROR(IF(OR($B225="",$B225="No CAS"),INDEX('DEQ Pollutant List'!$A$7:$A$614,MATCH($C225,'DEQ Pollutant List'!$C$7:$C$614,0)),INDEX('DEQ Pollutant List'!$A$7:$A$614,MATCH($B225,'DEQ Pollutant List'!$B$7:$B$614,0))),"")</f>
        <v/>
      </c>
      <c r="E225" s="76"/>
      <c r="F225" s="77"/>
      <c r="G225" s="78"/>
      <c r="H225" s="79"/>
      <c r="I225" s="80"/>
      <c r="J225" s="77"/>
      <c r="K225" s="81"/>
      <c r="L225" s="79"/>
      <c r="M225" s="77"/>
      <c r="N225" s="81"/>
      <c r="O225" s="79"/>
    </row>
    <row r="226" spans="1:15" x14ac:dyDescent="0.25">
      <c r="A226" s="59"/>
      <c r="B226" s="60"/>
      <c r="C226" s="61" t="str">
        <f>IFERROR(IF(B226="No CAS","",INDEX('DEQ Pollutant List'!$C$7:$C$614,MATCH('3. Pollutant Emissions - EF'!B226,'DEQ Pollutant List'!$B$7:$B$614,0))),"")</f>
        <v/>
      </c>
      <c r="D226" s="68" t="str">
        <f>IFERROR(IF(OR($B226="",$B226="No CAS"),INDEX('DEQ Pollutant List'!$A$7:$A$614,MATCH($C226,'DEQ Pollutant List'!$C$7:$C$614,0)),INDEX('DEQ Pollutant List'!$A$7:$A$614,MATCH($B226,'DEQ Pollutant List'!$B$7:$B$614,0))),"")</f>
        <v/>
      </c>
      <c r="E226" s="76"/>
      <c r="F226" s="77"/>
      <c r="G226" s="78"/>
      <c r="H226" s="79"/>
      <c r="I226" s="80"/>
      <c r="J226" s="77"/>
      <c r="K226" s="81"/>
      <c r="L226" s="79"/>
      <c r="M226" s="77"/>
      <c r="N226" s="81"/>
      <c r="O226" s="79"/>
    </row>
    <row r="227" spans="1:15" x14ac:dyDescent="0.25">
      <c r="A227" s="59"/>
      <c r="B227" s="60"/>
      <c r="C227" s="61" t="str">
        <f>IFERROR(IF(B227="No CAS","",INDEX('DEQ Pollutant List'!$C$7:$C$614,MATCH('3. Pollutant Emissions - EF'!B227,'DEQ Pollutant List'!$B$7:$B$614,0))),"")</f>
        <v/>
      </c>
      <c r="D227" s="68" t="str">
        <f>IFERROR(IF(OR($B227="",$B227="No CAS"),INDEX('DEQ Pollutant List'!$A$7:$A$614,MATCH($C227,'DEQ Pollutant List'!$C$7:$C$614,0)),INDEX('DEQ Pollutant List'!$A$7:$A$614,MATCH($B227,'DEQ Pollutant List'!$B$7:$B$614,0))),"")</f>
        <v/>
      </c>
      <c r="E227" s="76"/>
      <c r="F227" s="77"/>
      <c r="G227" s="78"/>
      <c r="H227" s="79"/>
      <c r="I227" s="80"/>
      <c r="J227" s="77"/>
      <c r="K227" s="81"/>
      <c r="L227" s="79"/>
      <c r="M227" s="77"/>
      <c r="N227" s="81"/>
      <c r="O227" s="79"/>
    </row>
    <row r="228" spans="1:15" x14ac:dyDescent="0.25">
      <c r="A228" s="59"/>
      <c r="B228" s="60"/>
      <c r="C228" s="61" t="str">
        <f>IFERROR(IF(B228="No CAS","",INDEX('DEQ Pollutant List'!$C$7:$C$614,MATCH('3. Pollutant Emissions - EF'!B228,'DEQ Pollutant List'!$B$7:$B$614,0))),"")</f>
        <v/>
      </c>
      <c r="D228" s="68" t="str">
        <f>IFERROR(IF(OR($B228="",$B228="No CAS"),INDEX('DEQ Pollutant List'!$A$7:$A$614,MATCH($C228,'DEQ Pollutant List'!$C$7:$C$614,0)),INDEX('DEQ Pollutant List'!$A$7:$A$614,MATCH($B228,'DEQ Pollutant List'!$B$7:$B$614,0))),"")</f>
        <v/>
      </c>
      <c r="E228" s="76"/>
      <c r="F228" s="77"/>
      <c r="G228" s="78"/>
      <c r="H228" s="79"/>
      <c r="I228" s="80"/>
      <c r="J228" s="77"/>
      <c r="K228" s="81"/>
      <c r="L228" s="79"/>
      <c r="M228" s="77"/>
      <c r="N228" s="81"/>
      <c r="O228" s="79"/>
    </row>
    <row r="229" spans="1:15" x14ac:dyDescent="0.25">
      <c r="A229" s="59"/>
      <c r="B229" s="60"/>
      <c r="C229" s="61" t="str">
        <f>IFERROR(IF(B229="No CAS","",INDEX('DEQ Pollutant List'!$C$7:$C$614,MATCH('3. Pollutant Emissions - EF'!B229,'DEQ Pollutant List'!$B$7:$B$614,0))),"")</f>
        <v/>
      </c>
      <c r="D229" s="68" t="str">
        <f>IFERROR(IF(OR($B229="",$B229="No CAS"),INDEX('DEQ Pollutant List'!$A$7:$A$614,MATCH($C229,'DEQ Pollutant List'!$C$7:$C$614,0)),INDEX('DEQ Pollutant List'!$A$7:$A$614,MATCH($B229,'DEQ Pollutant List'!$B$7:$B$614,0))),"")</f>
        <v/>
      </c>
      <c r="E229" s="76"/>
      <c r="F229" s="77"/>
      <c r="G229" s="78"/>
      <c r="H229" s="79"/>
      <c r="I229" s="80"/>
      <c r="J229" s="77"/>
      <c r="K229" s="81"/>
      <c r="L229" s="79"/>
      <c r="M229" s="77"/>
      <c r="N229" s="81"/>
      <c r="O229" s="79"/>
    </row>
    <row r="230" spans="1:15" x14ac:dyDescent="0.25">
      <c r="A230" s="59"/>
      <c r="B230" s="60"/>
      <c r="C230" s="61" t="str">
        <f>IFERROR(IF(B230="No CAS","",INDEX('DEQ Pollutant List'!$C$7:$C$614,MATCH('3. Pollutant Emissions - EF'!B230,'DEQ Pollutant List'!$B$7:$B$614,0))),"")</f>
        <v/>
      </c>
      <c r="D230" s="68" t="str">
        <f>IFERROR(IF(OR($B230="",$B230="No CAS"),INDEX('DEQ Pollutant List'!$A$7:$A$614,MATCH($C230,'DEQ Pollutant List'!$C$7:$C$614,0)),INDEX('DEQ Pollutant List'!$A$7:$A$614,MATCH($B230,'DEQ Pollutant List'!$B$7:$B$614,0))),"")</f>
        <v/>
      </c>
      <c r="E230" s="76"/>
      <c r="F230" s="77"/>
      <c r="G230" s="78"/>
      <c r="H230" s="79"/>
      <c r="I230" s="80"/>
      <c r="J230" s="77"/>
      <c r="K230" s="81"/>
      <c r="L230" s="79"/>
      <c r="M230" s="77"/>
      <c r="N230" s="81"/>
      <c r="O230" s="79"/>
    </row>
    <row r="231" spans="1:15" x14ac:dyDescent="0.25">
      <c r="A231" s="59"/>
      <c r="B231" s="60"/>
      <c r="C231" s="61" t="str">
        <f>IFERROR(IF(B231="No CAS","",INDEX('DEQ Pollutant List'!$C$7:$C$614,MATCH('3. Pollutant Emissions - EF'!B231,'DEQ Pollutant List'!$B$7:$B$614,0))),"")</f>
        <v/>
      </c>
      <c r="D231" s="68" t="str">
        <f>IFERROR(IF(OR($B231="",$B231="No CAS"),INDEX('DEQ Pollutant List'!$A$7:$A$614,MATCH($C231,'DEQ Pollutant List'!$C$7:$C$614,0)),INDEX('DEQ Pollutant List'!$A$7:$A$614,MATCH($B231,'DEQ Pollutant List'!$B$7:$B$614,0))),"")</f>
        <v/>
      </c>
      <c r="E231" s="76"/>
      <c r="F231" s="77"/>
      <c r="G231" s="78"/>
      <c r="H231" s="79"/>
      <c r="I231" s="80"/>
      <c r="J231" s="77"/>
      <c r="K231" s="81"/>
      <c r="L231" s="79"/>
      <c r="M231" s="77"/>
      <c r="N231" s="81"/>
      <c r="O231" s="79"/>
    </row>
    <row r="232" spans="1:15" x14ac:dyDescent="0.25">
      <c r="A232" s="59"/>
      <c r="B232" s="60"/>
      <c r="C232" s="61" t="str">
        <f>IFERROR(IF(B232="No CAS","",INDEX('DEQ Pollutant List'!$C$7:$C$614,MATCH('3. Pollutant Emissions - EF'!B232,'DEQ Pollutant List'!$B$7:$B$614,0))),"")</f>
        <v/>
      </c>
      <c r="D232" s="68" t="str">
        <f>IFERROR(IF(OR($B232="",$B232="No CAS"),INDEX('DEQ Pollutant List'!$A$7:$A$614,MATCH($C232,'DEQ Pollutant List'!$C$7:$C$614,0)),INDEX('DEQ Pollutant List'!$A$7:$A$614,MATCH($B232,'DEQ Pollutant List'!$B$7:$B$614,0))),"")</f>
        <v/>
      </c>
      <c r="E232" s="76"/>
      <c r="F232" s="77"/>
      <c r="G232" s="78"/>
      <c r="H232" s="79"/>
      <c r="I232" s="80"/>
      <c r="J232" s="77"/>
      <c r="K232" s="81"/>
      <c r="L232" s="79"/>
      <c r="M232" s="77"/>
      <c r="N232" s="81"/>
      <c r="O232" s="79"/>
    </row>
    <row r="233" spans="1:15" x14ac:dyDescent="0.25">
      <c r="A233" s="59"/>
      <c r="B233" s="60"/>
      <c r="C233" s="61" t="str">
        <f>IFERROR(IF(B233="No CAS","",INDEX('DEQ Pollutant List'!$C$7:$C$614,MATCH('3. Pollutant Emissions - EF'!B233,'DEQ Pollutant List'!$B$7:$B$614,0))),"")</f>
        <v/>
      </c>
      <c r="D233" s="68" t="str">
        <f>IFERROR(IF(OR($B233="",$B233="No CAS"),INDEX('DEQ Pollutant List'!$A$7:$A$614,MATCH($C233,'DEQ Pollutant List'!$C$7:$C$614,0)),INDEX('DEQ Pollutant List'!$A$7:$A$614,MATCH($B233,'DEQ Pollutant List'!$B$7:$B$614,0))),"")</f>
        <v/>
      </c>
      <c r="E233" s="76"/>
      <c r="F233" s="77"/>
      <c r="G233" s="78"/>
      <c r="H233" s="79"/>
      <c r="I233" s="80"/>
      <c r="J233" s="77"/>
      <c r="K233" s="81"/>
      <c r="L233" s="79"/>
      <c r="M233" s="77"/>
      <c r="N233" s="81"/>
      <c r="O233" s="79"/>
    </row>
    <row r="234" spans="1:15" x14ac:dyDescent="0.25">
      <c r="A234" s="59"/>
      <c r="B234" s="60"/>
      <c r="C234" s="61" t="str">
        <f>IFERROR(IF(B234="No CAS","",INDEX('DEQ Pollutant List'!$C$7:$C$614,MATCH('3. Pollutant Emissions - EF'!B234,'DEQ Pollutant List'!$B$7:$B$614,0))),"")</f>
        <v/>
      </c>
      <c r="D234" s="68" t="str">
        <f>IFERROR(IF(OR($B234="",$B234="No CAS"),INDEX('DEQ Pollutant List'!$A$7:$A$614,MATCH($C234,'DEQ Pollutant List'!$C$7:$C$614,0)),INDEX('DEQ Pollutant List'!$A$7:$A$614,MATCH($B234,'DEQ Pollutant List'!$B$7:$B$614,0))),"")</f>
        <v/>
      </c>
      <c r="E234" s="76"/>
      <c r="F234" s="77"/>
      <c r="G234" s="78"/>
      <c r="H234" s="79"/>
      <c r="I234" s="80"/>
      <c r="J234" s="77"/>
      <c r="K234" s="81"/>
      <c r="L234" s="79"/>
      <c r="M234" s="77"/>
      <c r="N234" s="81"/>
      <c r="O234" s="79"/>
    </row>
    <row r="235" spans="1:15" x14ac:dyDescent="0.25">
      <c r="A235" s="59"/>
      <c r="B235" s="60"/>
      <c r="C235" s="61" t="str">
        <f>IFERROR(IF(B235="No CAS","",INDEX('DEQ Pollutant List'!$C$7:$C$614,MATCH('3. Pollutant Emissions - EF'!B235,'DEQ Pollutant List'!$B$7:$B$614,0))),"")</f>
        <v/>
      </c>
      <c r="D235" s="68" t="str">
        <f>IFERROR(IF(OR($B235="",$B235="No CAS"),INDEX('DEQ Pollutant List'!$A$7:$A$614,MATCH($C235,'DEQ Pollutant List'!$C$7:$C$614,0)),INDEX('DEQ Pollutant List'!$A$7:$A$614,MATCH($B235,'DEQ Pollutant List'!$B$7:$B$614,0))),"")</f>
        <v/>
      </c>
      <c r="E235" s="76"/>
      <c r="F235" s="77"/>
      <c r="G235" s="78"/>
      <c r="H235" s="79"/>
      <c r="I235" s="80"/>
      <c r="J235" s="77"/>
      <c r="K235" s="81"/>
      <c r="L235" s="79"/>
      <c r="M235" s="77"/>
      <c r="N235" s="81"/>
      <c r="O235" s="79"/>
    </row>
    <row r="236" spans="1:15" x14ac:dyDescent="0.25">
      <c r="A236" s="59"/>
      <c r="B236" s="60"/>
      <c r="C236" s="61" t="str">
        <f>IFERROR(IF(B236="No CAS","",INDEX('DEQ Pollutant List'!$C$7:$C$614,MATCH('3. Pollutant Emissions - EF'!B236,'DEQ Pollutant List'!$B$7:$B$614,0))),"")</f>
        <v/>
      </c>
      <c r="D236" s="68" t="str">
        <f>IFERROR(IF(OR($B236="",$B236="No CAS"),INDEX('DEQ Pollutant List'!$A$7:$A$614,MATCH($C236,'DEQ Pollutant List'!$C$7:$C$614,0)),INDEX('DEQ Pollutant List'!$A$7:$A$614,MATCH($B236,'DEQ Pollutant List'!$B$7:$B$614,0))),"")</f>
        <v/>
      </c>
      <c r="E236" s="76"/>
      <c r="F236" s="77"/>
      <c r="G236" s="78"/>
      <c r="H236" s="79"/>
      <c r="I236" s="80"/>
      <c r="J236" s="77"/>
      <c r="K236" s="81"/>
      <c r="L236" s="79"/>
      <c r="M236" s="77"/>
      <c r="N236" s="81"/>
      <c r="O236" s="79"/>
    </row>
    <row r="237" spans="1:15" x14ac:dyDescent="0.25">
      <c r="A237" s="59"/>
      <c r="B237" s="60"/>
      <c r="C237" s="61" t="str">
        <f>IFERROR(IF(B237="No CAS","",INDEX('DEQ Pollutant List'!$C$7:$C$614,MATCH('3. Pollutant Emissions - EF'!B237,'DEQ Pollutant List'!$B$7:$B$614,0))),"")</f>
        <v/>
      </c>
      <c r="D237" s="68" t="str">
        <f>IFERROR(IF(OR($B237="",$B237="No CAS"),INDEX('DEQ Pollutant List'!$A$7:$A$614,MATCH($C237,'DEQ Pollutant List'!$C$7:$C$614,0)),INDEX('DEQ Pollutant List'!$A$7:$A$614,MATCH($B237,'DEQ Pollutant List'!$B$7:$B$614,0))),"")</f>
        <v/>
      </c>
      <c r="E237" s="76"/>
      <c r="F237" s="77"/>
      <c r="G237" s="78"/>
      <c r="H237" s="79"/>
      <c r="I237" s="80"/>
      <c r="J237" s="77"/>
      <c r="K237" s="81"/>
      <c r="L237" s="79"/>
      <c r="M237" s="77"/>
      <c r="N237" s="81"/>
      <c r="O237" s="79"/>
    </row>
    <row r="238" spans="1:15" x14ac:dyDescent="0.25">
      <c r="A238" s="59"/>
      <c r="B238" s="60"/>
      <c r="C238" s="61" t="str">
        <f>IFERROR(IF(B238="No CAS","",INDEX('DEQ Pollutant List'!$C$7:$C$614,MATCH('3. Pollutant Emissions - EF'!B238,'DEQ Pollutant List'!$B$7:$B$614,0))),"")</f>
        <v/>
      </c>
      <c r="D238" s="68" t="str">
        <f>IFERROR(IF(OR($B238="",$B238="No CAS"),INDEX('DEQ Pollutant List'!$A$7:$A$614,MATCH($C238,'DEQ Pollutant List'!$C$7:$C$614,0)),INDEX('DEQ Pollutant List'!$A$7:$A$614,MATCH($B238,'DEQ Pollutant List'!$B$7:$B$614,0))),"")</f>
        <v/>
      </c>
      <c r="E238" s="76"/>
      <c r="F238" s="77"/>
      <c r="G238" s="78"/>
      <c r="H238" s="79"/>
      <c r="I238" s="80"/>
      <c r="J238" s="77"/>
      <c r="K238" s="81"/>
      <c r="L238" s="79"/>
      <c r="M238" s="77"/>
      <c r="N238" s="81"/>
      <c r="O238" s="79"/>
    </row>
    <row r="239" spans="1:15" x14ac:dyDescent="0.25">
      <c r="A239" s="59"/>
      <c r="B239" s="60"/>
      <c r="C239" s="61" t="str">
        <f>IFERROR(IF(B239="No CAS","",INDEX('DEQ Pollutant List'!$C$7:$C$614,MATCH('3. Pollutant Emissions - EF'!B239,'DEQ Pollutant List'!$B$7:$B$614,0))),"")</f>
        <v/>
      </c>
      <c r="D239" s="68" t="str">
        <f>IFERROR(IF(OR($B239="",$B239="No CAS"),INDEX('DEQ Pollutant List'!$A$7:$A$614,MATCH($C239,'DEQ Pollutant List'!$C$7:$C$614,0)),INDEX('DEQ Pollutant List'!$A$7:$A$614,MATCH($B239,'DEQ Pollutant List'!$B$7:$B$614,0))),"")</f>
        <v/>
      </c>
      <c r="E239" s="76"/>
      <c r="F239" s="77"/>
      <c r="G239" s="78"/>
      <c r="H239" s="79"/>
      <c r="I239" s="80"/>
      <c r="J239" s="77"/>
      <c r="K239" s="81"/>
      <c r="L239" s="79"/>
      <c r="M239" s="77"/>
      <c r="N239" s="81"/>
      <c r="O239" s="79"/>
    </row>
    <row r="240" spans="1:15" x14ac:dyDescent="0.25">
      <c r="A240" s="59"/>
      <c r="B240" s="60"/>
      <c r="C240" s="61" t="str">
        <f>IFERROR(IF(B240="No CAS","",INDEX('DEQ Pollutant List'!$C$7:$C$614,MATCH('3. Pollutant Emissions - EF'!B240,'DEQ Pollutant List'!$B$7:$B$614,0))),"")</f>
        <v/>
      </c>
      <c r="D240" s="68" t="str">
        <f>IFERROR(IF(OR($B240="",$B240="No CAS"),INDEX('DEQ Pollutant List'!$A$7:$A$614,MATCH($C240,'DEQ Pollutant List'!$C$7:$C$614,0)),INDEX('DEQ Pollutant List'!$A$7:$A$614,MATCH($B240,'DEQ Pollutant List'!$B$7:$B$614,0))),"")</f>
        <v/>
      </c>
      <c r="E240" s="76"/>
      <c r="F240" s="77"/>
      <c r="G240" s="78"/>
      <c r="H240" s="79"/>
      <c r="I240" s="80"/>
      <c r="J240" s="77"/>
      <c r="K240" s="81"/>
      <c r="L240" s="79"/>
      <c r="M240" s="77"/>
      <c r="N240" s="81"/>
      <c r="O240" s="79"/>
    </row>
    <row r="241" spans="1:15" x14ac:dyDescent="0.25">
      <c r="A241" s="59"/>
      <c r="B241" s="60"/>
      <c r="C241" s="61" t="str">
        <f>IFERROR(IF(B241="No CAS","",INDEX('DEQ Pollutant List'!$C$7:$C$614,MATCH('3. Pollutant Emissions - EF'!B241,'DEQ Pollutant List'!$B$7:$B$614,0))),"")</f>
        <v/>
      </c>
      <c r="D241" s="68" t="str">
        <f>IFERROR(IF(OR($B241="",$B241="No CAS"),INDEX('DEQ Pollutant List'!$A$7:$A$614,MATCH($C241,'DEQ Pollutant List'!$C$7:$C$614,0)),INDEX('DEQ Pollutant List'!$A$7:$A$614,MATCH($B241,'DEQ Pollutant List'!$B$7:$B$614,0))),"")</f>
        <v/>
      </c>
      <c r="E241" s="76"/>
      <c r="F241" s="77"/>
      <c r="G241" s="78"/>
      <c r="H241" s="79"/>
      <c r="I241" s="80"/>
      <c r="J241" s="77"/>
      <c r="K241" s="81"/>
      <c r="L241" s="79"/>
      <c r="M241" s="77"/>
      <c r="N241" s="81"/>
      <c r="O241" s="79"/>
    </row>
    <row r="242" spans="1:15" x14ac:dyDescent="0.25">
      <c r="A242" s="59"/>
      <c r="B242" s="60"/>
      <c r="C242" s="61" t="str">
        <f>IFERROR(IF(B242="No CAS","",INDEX('DEQ Pollutant List'!$C$7:$C$614,MATCH('3. Pollutant Emissions - EF'!B242,'DEQ Pollutant List'!$B$7:$B$614,0))),"")</f>
        <v/>
      </c>
      <c r="D242" s="68" t="str">
        <f>IFERROR(IF(OR($B242="",$B242="No CAS"),INDEX('DEQ Pollutant List'!$A$7:$A$614,MATCH($C242,'DEQ Pollutant List'!$C$7:$C$614,0)),INDEX('DEQ Pollutant List'!$A$7:$A$614,MATCH($B242,'DEQ Pollutant List'!$B$7:$B$614,0))),"")</f>
        <v/>
      </c>
      <c r="E242" s="76"/>
      <c r="F242" s="77"/>
      <c r="G242" s="78"/>
      <c r="H242" s="79"/>
      <c r="I242" s="80"/>
      <c r="J242" s="77"/>
      <c r="K242" s="81"/>
      <c r="L242" s="79"/>
      <c r="M242" s="77"/>
      <c r="N242" s="81"/>
      <c r="O242" s="79"/>
    </row>
    <row r="243" spans="1:15" x14ac:dyDescent="0.25">
      <c r="A243" s="59"/>
      <c r="B243" s="60"/>
      <c r="C243" s="61" t="str">
        <f>IFERROR(IF(B243="No CAS","",INDEX('DEQ Pollutant List'!$C$7:$C$614,MATCH('3. Pollutant Emissions - EF'!B243,'DEQ Pollutant List'!$B$7:$B$614,0))),"")</f>
        <v/>
      </c>
      <c r="D243" s="68" t="str">
        <f>IFERROR(IF(OR($B243="",$B243="No CAS"),INDEX('DEQ Pollutant List'!$A$7:$A$614,MATCH($C243,'DEQ Pollutant List'!$C$7:$C$614,0)),INDEX('DEQ Pollutant List'!$A$7:$A$614,MATCH($B243,'DEQ Pollutant List'!$B$7:$B$614,0))),"")</f>
        <v/>
      </c>
      <c r="E243" s="76"/>
      <c r="F243" s="77"/>
      <c r="G243" s="78"/>
      <c r="H243" s="79"/>
      <c r="I243" s="80"/>
      <c r="J243" s="77"/>
      <c r="K243" s="81"/>
      <c r="L243" s="79"/>
      <c r="M243" s="77"/>
      <c r="N243" s="81"/>
      <c r="O243" s="79"/>
    </row>
    <row r="244" spans="1:15" x14ac:dyDescent="0.25">
      <c r="A244" s="59"/>
      <c r="B244" s="60"/>
      <c r="C244" s="61" t="str">
        <f>IFERROR(IF(B244="No CAS","",INDEX('DEQ Pollutant List'!$C$7:$C$614,MATCH('3. Pollutant Emissions - EF'!B244,'DEQ Pollutant List'!$B$7:$B$614,0))),"")</f>
        <v/>
      </c>
      <c r="D244" s="68" t="str">
        <f>IFERROR(IF(OR($B244="",$B244="No CAS"),INDEX('DEQ Pollutant List'!$A$7:$A$614,MATCH($C244,'DEQ Pollutant List'!$C$7:$C$614,0)),INDEX('DEQ Pollutant List'!$A$7:$A$614,MATCH($B244,'DEQ Pollutant List'!$B$7:$B$614,0))),"")</f>
        <v/>
      </c>
      <c r="E244" s="76"/>
      <c r="F244" s="77"/>
      <c r="G244" s="78"/>
      <c r="H244" s="79"/>
      <c r="I244" s="80"/>
      <c r="J244" s="77"/>
      <c r="K244" s="81"/>
      <c r="L244" s="79"/>
      <c r="M244" s="77"/>
      <c r="N244" s="81"/>
      <c r="O244" s="79"/>
    </row>
    <row r="245" spans="1:15" x14ac:dyDescent="0.25">
      <c r="A245" s="59"/>
      <c r="B245" s="60"/>
      <c r="C245" s="61" t="str">
        <f>IFERROR(IF(B245="No CAS","",INDEX('DEQ Pollutant List'!$C$7:$C$614,MATCH('3. Pollutant Emissions - EF'!B245,'DEQ Pollutant List'!$B$7:$B$614,0))),"")</f>
        <v/>
      </c>
      <c r="D245" s="68" t="str">
        <f>IFERROR(IF(OR($B245="",$B245="No CAS"),INDEX('DEQ Pollutant List'!$A$7:$A$614,MATCH($C245,'DEQ Pollutant List'!$C$7:$C$614,0)),INDEX('DEQ Pollutant List'!$A$7:$A$614,MATCH($B245,'DEQ Pollutant List'!$B$7:$B$614,0))),"")</f>
        <v/>
      </c>
      <c r="E245" s="76"/>
      <c r="F245" s="77"/>
      <c r="G245" s="78"/>
      <c r="H245" s="79"/>
      <c r="I245" s="80"/>
      <c r="J245" s="77"/>
      <c r="K245" s="81"/>
      <c r="L245" s="79"/>
      <c r="M245" s="77"/>
      <c r="N245" s="81"/>
      <c r="O245" s="79"/>
    </row>
    <row r="246" spans="1:15" x14ac:dyDescent="0.25">
      <c r="A246" s="59"/>
      <c r="B246" s="60"/>
      <c r="C246" s="61" t="str">
        <f>IFERROR(IF(B246="No CAS","",INDEX('DEQ Pollutant List'!$C$7:$C$614,MATCH('3. Pollutant Emissions - EF'!B246,'DEQ Pollutant List'!$B$7:$B$614,0))),"")</f>
        <v/>
      </c>
      <c r="D246" s="68" t="str">
        <f>IFERROR(IF(OR($B246="",$B246="No CAS"),INDEX('DEQ Pollutant List'!$A$7:$A$614,MATCH($C246,'DEQ Pollutant List'!$C$7:$C$614,0)),INDEX('DEQ Pollutant List'!$A$7:$A$614,MATCH($B246,'DEQ Pollutant List'!$B$7:$B$614,0))),"")</f>
        <v/>
      </c>
      <c r="E246" s="76"/>
      <c r="F246" s="77"/>
      <c r="G246" s="78"/>
      <c r="H246" s="79"/>
      <c r="I246" s="80"/>
      <c r="J246" s="77"/>
      <c r="K246" s="81"/>
      <c r="L246" s="79"/>
      <c r="M246" s="77"/>
      <c r="N246" s="81"/>
      <c r="O246" s="79"/>
    </row>
    <row r="247" spans="1:15" x14ac:dyDescent="0.25">
      <c r="A247" s="59"/>
      <c r="B247" s="60"/>
      <c r="C247" s="61" t="str">
        <f>IFERROR(IF(B247="No CAS","",INDEX('DEQ Pollutant List'!$C$7:$C$614,MATCH('3. Pollutant Emissions - EF'!B247,'DEQ Pollutant List'!$B$7:$B$614,0))),"")</f>
        <v/>
      </c>
      <c r="D247" s="68" t="str">
        <f>IFERROR(IF(OR($B247="",$B247="No CAS"),INDEX('DEQ Pollutant List'!$A$7:$A$614,MATCH($C247,'DEQ Pollutant List'!$C$7:$C$614,0)),INDEX('DEQ Pollutant List'!$A$7:$A$614,MATCH($B247,'DEQ Pollutant List'!$B$7:$B$614,0))),"")</f>
        <v/>
      </c>
      <c r="E247" s="76"/>
      <c r="F247" s="77"/>
      <c r="G247" s="78"/>
      <c r="H247" s="79"/>
      <c r="I247" s="80"/>
      <c r="J247" s="77"/>
      <c r="K247" s="81"/>
      <c r="L247" s="79"/>
      <c r="M247" s="77"/>
      <c r="N247" s="81"/>
      <c r="O247" s="79"/>
    </row>
    <row r="248" spans="1:15" x14ac:dyDescent="0.25">
      <c r="A248" s="59"/>
      <c r="B248" s="60"/>
      <c r="C248" s="61" t="str">
        <f>IFERROR(IF(B248="No CAS","",INDEX('DEQ Pollutant List'!$C$7:$C$614,MATCH('3. Pollutant Emissions - EF'!B248,'DEQ Pollutant List'!$B$7:$B$614,0))),"")</f>
        <v/>
      </c>
      <c r="D248" s="68" t="str">
        <f>IFERROR(IF(OR($B248="",$B248="No CAS"),INDEX('DEQ Pollutant List'!$A$7:$A$614,MATCH($C248,'DEQ Pollutant List'!$C$7:$C$614,0)),INDEX('DEQ Pollutant List'!$A$7:$A$614,MATCH($B248,'DEQ Pollutant List'!$B$7:$B$614,0))),"")</f>
        <v/>
      </c>
      <c r="E248" s="76"/>
      <c r="F248" s="77"/>
      <c r="G248" s="78"/>
      <c r="H248" s="79"/>
      <c r="I248" s="80"/>
      <c r="J248" s="77"/>
      <c r="K248" s="81"/>
      <c r="L248" s="79"/>
      <c r="M248" s="77"/>
      <c r="N248" s="81"/>
      <c r="O248" s="79"/>
    </row>
    <row r="249" spans="1:15" x14ac:dyDescent="0.25">
      <c r="A249" s="59"/>
      <c r="B249" s="60"/>
      <c r="C249" s="61" t="str">
        <f>IFERROR(IF(B249="No CAS","",INDEX('DEQ Pollutant List'!$C$7:$C$614,MATCH('3. Pollutant Emissions - EF'!B249,'DEQ Pollutant List'!$B$7:$B$614,0))),"")</f>
        <v/>
      </c>
      <c r="D249" s="68" t="str">
        <f>IFERROR(IF(OR($B249="",$B249="No CAS"),INDEX('DEQ Pollutant List'!$A$7:$A$614,MATCH($C249,'DEQ Pollutant List'!$C$7:$C$614,0)),INDEX('DEQ Pollutant List'!$A$7:$A$614,MATCH($B249,'DEQ Pollutant List'!$B$7:$B$614,0))),"")</f>
        <v/>
      </c>
      <c r="E249" s="76"/>
      <c r="F249" s="77"/>
      <c r="G249" s="78"/>
      <c r="H249" s="79"/>
      <c r="I249" s="80"/>
      <c r="J249" s="77"/>
      <c r="K249" s="81"/>
      <c r="L249" s="79"/>
      <c r="M249" s="77"/>
      <c r="N249" s="81"/>
      <c r="O249" s="79"/>
    </row>
    <row r="250" spans="1:15" x14ac:dyDescent="0.25">
      <c r="A250" s="59"/>
      <c r="B250" s="60"/>
      <c r="C250" s="61" t="str">
        <f>IFERROR(IF(B250="No CAS","",INDEX('DEQ Pollutant List'!$C$7:$C$614,MATCH('3. Pollutant Emissions - EF'!B250,'DEQ Pollutant List'!$B$7:$B$614,0))),"")</f>
        <v/>
      </c>
      <c r="D250" s="68" t="str">
        <f>IFERROR(IF(OR($B250="",$B250="No CAS"),INDEX('DEQ Pollutant List'!$A$7:$A$614,MATCH($C250,'DEQ Pollutant List'!$C$7:$C$614,0)),INDEX('DEQ Pollutant List'!$A$7:$A$614,MATCH($B250,'DEQ Pollutant List'!$B$7:$B$614,0))),"")</f>
        <v/>
      </c>
      <c r="E250" s="76"/>
      <c r="F250" s="77"/>
      <c r="G250" s="78"/>
      <c r="H250" s="79"/>
      <c r="I250" s="80"/>
      <c r="J250" s="77"/>
      <c r="K250" s="81"/>
      <c r="L250" s="79"/>
      <c r="M250" s="77"/>
      <c r="N250" s="81"/>
      <c r="O250" s="79"/>
    </row>
    <row r="251" spans="1:15" x14ac:dyDescent="0.25">
      <c r="A251" s="59"/>
      <c r="B251" s="60"/>
      <c r="C251" s="61" t="str">
        <f>IFERROR(IF(B251="No CAS","",INDEX('DEQ Pollutant List'!$C$7:$C$614,MATCH('3. Pollutant Emissions - EF'!B251,'DEQ Pollutant List'!$B$7:$B$614,0))),"")</f>
        <v/>
      </c>
      <c r="D251" s="68" t="str">
        <f>IFERROR(IF(OR($B251="",$B251="No CAS"),INDEX('DEQ Pollutant List'!$A$7:$A$614,MATCH($C251,'DEQ Pollutant List'!$C$7:$C$614,0)),INDEX('DEQ Pollutant List'!$A$7:$A$614,MATCH($B251,'DEQ Pollutant List'!$B$7:$B$614,0))),"")</f>
        <v/>
      </c>
      <c r="E251" s="76"/>
      <c r="F251" s="77"/>
      <c r="G251" s="78"/>
      <c r="H251" s="79"/>
      <c r="I251" s="80"/>
      <c r="J251" s="77"/>
      <c r="K251" s="81"/>
      <c r="L251" s="79"/>
      <c r="M251" s="77"/>
      <c r="N251" s="81"/>
      <c r="O251" s="79"/>
    </row>
    <row r="252" spans="1:15" x14ac:dyDescent="0.25">
      <c r="A252" s="59"/>
      <c r="B252" s="60"/>
      <c r="C252" s="61" t="str">
        <f>IFERROR(IF(B252="No CAS","",INDEX('DEQ Pollutant List'!$C$7:$C$614,MATCH('3. Pollutant Emissions - EF'!B252,'DEQ Pollutant List'!$B$7:$B$614,0))),"")</f>
        <v/>
      </c>
      <c r="D252" s="68" t="str">
        <f>IFERROR(IF(OR($B252="",$B252="No CAS"),INDEX('DEQ Pollutant List'!$A$7:$A$614,MATCH($C252,'DEQ Pollutant List'!$C$7:$C$614,0)),INDEX('DEQ Pollutant List'!$A$7:$A$614,MATCH($B252,'DEQ Pollutant List'!$B$7:$B$614,0))),"")</f>
        <v/>
      </c>
      <c r="E252" s="76"/>
      <c r="F252" s="77"/>
      <c r="G252" s="78"/>
      <c r="H252" s="79"/>
      <c r="I252" s="80"/>
      <c r="J252" s="77"/>
      <c r="K252" s="81"/>
      <c r="L252" s="79"/>
      <c r="M252" s="77"/>
      <c r="N252" s="81"/>
      <c r="O252" s="79"/>
    </row>
    <row r="253" spans="1:15" x14ac:dyDescent="0.25">
      <c r="A253" s="59"/>
      <c r="B253" s="60"/>
      <c r="C253" s="61" t="str">
        <f>IFERROR(IF(B253="No CAS","",INDEX('DEQ Pollutant List'!$C$7:$C$614,MATCH('3. Pollutant Emissions - EF'!B253,'DEQ Pollutant List'!$B$7:$B$614,0))),"")</f>
        <v/>
      </c>
      <c r="D253" s="68" t="str">
        <f>IFERROR(IF(OR($B253="",$B253="No CAS"),INDEX('DEQ Pollutant List'!$A$7:$A$614,MATCH($C253,'DEQ Pollutant List'!$C$7:$C$614,0)),INDEX('DEQ Pollutant List'!$A$7:$A$614,MATCH($B253,'DEQ Pollutant List'!$B$7:$B$614,0))),"")</f>
        <v/>
      </c>
      <c r="E253" s="76"/>
      <c r="F253" s="77"/>
      <c r="G253" s="78"/>
      <c r="H253" s="79"/>
      <c r="I253" s="80"/>
      <c r="J253" s="77"/>
      <c r="K253" s="81"/>
      <c r="L253" s="79"/>
      <c r="M253" s="77"/>
      <c r="N253" s="81"/>
      <c r="O253" s="79"/>
    </row>
    <row r="254" spans="1:15" x14ac:dyDescent="0.25">
      <c r="A254" s="59"/>
      <c r="B254" s="60"/>
      <c r="C254" s="61" t="str">
        <f>IFERROR(IF(B254="No CAS","",INDEX('DEQ Pollutant List'!$C$7:$C$614,MATCH('3. Pollutant Emissions - EF'!B254,'DEQ Pollutant List'!$B$7:$B$614,0))),"")</f>
        <v/>
      </c>
      <c r="D254" s="68" t="str">
        <f>IFERROR(IF(OR($B254="",$B254="No CAS"),INDEX('DEQ Pollutant List'!$A$7:$A$614,MATCH($C254,'DEQ Pollutant List'!$C$7:$C$614,0)),INDEX('DEQ Pollutant List'!$A$7:$A$614,MATCH($B254,'DEQ Pollutant List'!$B$7:$B$614,0))),"")</f>
        <v/>
      </c>
      <c r="E254" s="76"/>
      <c r="F254" s="77"/>
      <c r="G254" s="78"/>
      <c r="H254" s="79"/>
      <c r="I254" s="80"/>
      <c r="J254" s="77"/>
      <c r="K254" s="81"/>
      <c r="L254" s="79"/>
      <c r="M254" s="77"/>
      <c r="N254" s="81"/>
      <c r="O254" s="79"/>
    </row>
    <row r="255" spans="1:15" x14ac:dyDescent="0.25">
      <c r="A255" s="59"/>
      <c r="B255" s="60"/>
      <c r="C255" s="61" t="str">
        <f>IFERROR(IF(B255="No CAS","",INDEX('DEQ Pollutant List'!$C$7:$C$614,MATCH('3. Pollutant Emissions - EF'!B255,'DEQ Pollutant List'!$B$7:$B$614,0))),"")</f>
        <v/>
      </c>
      <c r="D255" s="68" t="str">
        <f>IFERROR(IF(OR($B255="",$B255="No CAS"),INDEX('DEQ Pollutant List'!$A$7:$A$614,MATCH($C255,'DEQ Pollutant List'!$C$7:$C$614,0)),INDEX('DEQ Pollutant List'!$A$7:$A$614,MATCH($B255,'DEQ Pollutant List'!$B$7:$B$614,0))),"")</f>
        <v/>
      </c>
      <c r="E255" s="76"/>
      <c r="F255" s="77"/>
      <c r="G255" s="78"/>
      <c r="H255" s="79"/>
      <c r="I255" s="80"/>
      <c r="J255" s="77"/>
      <c r="K255" s="81"/>
      <c r="L255" s="79"/>
      <c r="M255" s="77"/>
      <c r="N255" s="81"/>
      <c r="O255" s="79"/>
    </row>
    <row r="256" spans="1:15" x14ac:dyDescent="0.25">
      <c r="A256" s="59"/>
      <c r="B256" s="60"/>
      <c r="C256" s="61" t="str">
        <f>IFERROR(IF(B256="No CAS","",INDEX('DEQ Pollutant List'!$C$7:$C$614,MATCH('3. Pollutant Emissions - EF'!B256,'DEQ Pollutant List'!$B$7:$B$614,0))),"")</f>
        <v/>
      </c>
      <c r="D256" s="68" t="str">
        <f>IFERROR(IF(OR($B256="",$B256="No CAS"),INDEX('DEQ Pollutant List'!$A$7:$A$614,MATCH($C256,'DEQ Pollutant List'!$C$7:$C$614,0)),INDEX('DEQ Pollutant List'!$A$7:$A$614,MATCH($B256,'DEQ Pollutant List'!$B$7:$B$614,0))),"")</f>
        <v/>
      </c>
      <c r="E256" s="76"/>
      <c r="F256" s="77"/>
      <c r="G256" s="78"/>
      <c r="H256" s="79"/>
      <c r="I256" s="80"/>
      <c r="J256" s="77"/>
      <c r="K256" s="81"/>
      <c r="L256" s="79"/>
      <c r="M256" s="77"/>
      <c r="N256" s="81"/>
      <c r="O256" s="79"/>
    </row>
    <row r="257" spans="1:15" x14ac:dyDescent="0.25">
      <c r="A257" s="59"/>
      <c r="B257" s="60"/>
      <c r="C257" s="61" t="str">
        <f>IFERROR(IF(B257="No CAS","",INDEX('DEQ Pollutant List'!$C$7:$C$614,MATCH('3. Pollutant Emissions - EF'!B257,'DEQ Pollutant List'!$B$7:$B$614,0))),"")</f>
        <v/>
      </c>
      <c r="D257" s="68" t="str">
        <f>IFERROR(IF(OR($B257="",$B257="No CAS"),INDEX('DEQ Pollutant List'!$A$7:$A$614,MATCH($C257,'DEQ Pollutant List'!$C$7:$C$614,0)),INDEX('DEQ Pollutant List'!$A$7:$A$614,MATCH($B257,'DEQ Pollutant List'!$B$7:$B$614,0))),"")</f>
        <v/>
      </c>
      <c r="E257" s="76"/>
      <c r="F257" s="77"/>
      <c r="G257" s="78"/>
      <c r="H257" s="79"/>
      <c r="I257" s="80"/>
      <c r="J257" s="77"/>
      <c r="K257" s="81"/>
      <c r="L257" s="79"/>
      <c r="M257" s="77"/>
      <c r="N257" s="81"/>
      <c r="O257" s="79"/>
    </row>
    <row r="258" spans="1:15" x14ac:dyDescent="0.25">
      <c r="A258" s="59"/>
      <c r="B258" s="60"/>
      <c r="C258" s="61" t="str">
        <f>IFERROR(IF(B258="No CAS","",INDEX('DEQ Pollutant List'!$C$7:$C$614,MATCH('3. Pollutant Emissions - EF'!B258,'DEQ Pollutant List'!$B$7:$B$614,0))),"")</f>
        <v/>
      </c>
      <c r="D258" s="68" t="str">
        <f>IFERROR(IF(OR($B258="",$B258="No CAS"),INDEX('DEQ Pollutant List'!$A$7:$A$614,MATCH($C258,'DEQ Pollutant List'!$C$7:$C$614,0)),INDEX('DEQ Pollutant List'!$A$7:$A$614,MATCH($B258,'DEQ Pollutant List'!$B$7:$B$614,0))),"")</f>
        <v/>
      </c>
      <c r="E258" s="76"/>
      <c r="F258" s="77"/>
      <c r="G258" s="78"/>
      <c r="H258" s="79"/>
      <c r="I258" s="80"/>
      <c r="J258" s="77"/>
      <c r="K258" s="81"/>
      <c r="L258" s="79"/>
      <c r="M258" s="77"/>
      <c r="N258" s="81"/>
      <c r="O258" s="79"/>
    </row>
    <row r="259" spans="1:15" x14ac:dyDescent="0.25">
      <c r="A259" s="59"/>
      <c r="B259" s="60"/>
      <c r="C259" s="61" t="str">
        <f>IFERROR(IF(B259="No CAS","",INDEX('DEQ Pollutant List'!$C$7:$C$614,MATCH('3. Pollutant Emissions - EF'!B259,'DEQ Pollutant List'!$B$7:$B$614,0))),"")</f>
        <v/>
      </c>
      <c r="D259" s="68" t="str">
        <f>IFERROR(IF(OR($B259="",$B259="No CAS"),INDEX('DEQ Pollutant List'!$A$7:$A$614,MATCH($C259,'DEQ Pollutant List'!$C$7:$C$614,0)),INDEX('DEQ Pollutant List'!$A$7:$A$614,MATCH($B259,'DEQ Pollutant List'!$B$7:$B$614,0))),"")</f>
        <v/>
      </c>
      <c r="E259" s="76"/>
      <c r="F259" s="77"/>
      <c r="G259" s="78"/>
      <c r="H259" s="79"/>
      <c r="I259" s="80"/>
      <c r="J259" s="77"/>
      <c r="K259" s="81"/>
      <c r="L259" s="79"/>
      <c r="M259" s="77"/>
      <c r="N259" s="81"/>
      <c r="O259" s="79"/>
    </row>
    <row r="260" spans="1:15" x14ac:dyDescent="0.25">
      <c r="A260" s="59"/>
      <c r="B260" s="60"/>
      <c r="C260" s="61" t="str">
        <f>IFERROR(IF(B260="No CAS","",INDEX('DEQ Pollutant List'!$C$7:$C$614,MATCH('3. Pollutant Emissions - EF'!B260,'DEQ Pollutant List'!$B$7:$B$614,0))),"")</f>
        <v/>
      </c>
      <c r="D260" s="68" t="str">
        <f>IFERROR(IF(OR($B260="",$B260="No CAS"),INDEX('DEQ Pollutant List'!$A$7:$A$614,MATCH($C260,'DEQ Pollutant List'!$C$7:$C$614,0)),INDEX('DEQ Pollutant List'!$A$7:$A$614,MATCH($B260,'DEQ Pollutant List'!$B$7:$B$614,0))),"")</f>
        <v/>
      </c>
      <c r="E260" s="76"/>
      <c r="F260" s="77"/>
      <c r="G260" s="78"/>
      <c r="H260" s="79"/>
      <c r="I260" s="80"/>
      <c r="J260" s="77"/>
      <c r="K260" s="81"/>
      <c r="L260" s="79"/>
      <c r="M260" s="77"/>
      <c r="N260" s="81"/>
      <c r="O260" s="79"/>
    </row>
    <row r="261" spans="1:15" x14ac:dyDescent="0.25">
      <c r="A261" s="59"/>
      <c r="B261" s="60"/>
      <c r="C261" s="61" t="str">
        <f>IFERROR(IF(B261="No CAS","",INDEX('DEQ Pollutant List'!$C$7:$C$614,MATCH('3. Pollutant Emissions - EF'!B261,'DEQ Pollutant List'!$B$7:$B$614,0))),"")</f>
        <v/>
      </c>
      <c r="D261" s="68" t="str">
        <f>IFERROR(IF(OR($B261="",$B261="No CAS"),INDEX('DEQ Pollutant List'!$A$7:$A$614,MATCH($C261,'DEQ Pollutant List'!$C$7:$C$614,0)),INDEX('DEQ Pollutant List'!$A$7:$A$614,MATCH($B261,'DEQ Pollutant List'!$B$7:$B$614,0))),"")</f>
        <v/>
      </c>
      <c r="E261" s="76"/>
      <c r="F261" s="77"/>
      <c r="G261" s="78"/>
      <c r="H261" s="79"/>
      <c r="I261" s="80"/>
      <c r="J261" s="77"/>
      <c r="K261" s="81"/>
      <c r="L261" s="79"/>
      <c r="M261" s="77"/>
      <c r="N261" s="81"/>
      <c r="O261" s="79"/>
    </row>
    <row r="262" spans="1:15" x14ac:dyDescent="0.25">
      <c r="A262" s="59"/>
      <c r="B262" s="60"/>
      <c r="C262" s="61" t="str">
        <f>IFERROR(IF(B262="No CAS","",INDEX('DEQ Pollutant List'!$C$7:$C$614,MATCH('3. Pollutant Emissions - EF'!B262,'DEQ Pollutant List'!$B$7:$B$614,0))),"")</f>
        <v/>
      </c>
      <c r="D262" s="68" t="str">
        <f>IFERROR(IF(OR($B262="",$B262="No CAS"),INDEX('DEQ Pollutant List'!$A$7:$A$614,MATCH($C262,'DEQ Pollutant List'!$C$7:$C$614,0)),INDEX('DEQ Pollutant List'!$A$7:$A$614,MATCH($B262,'DEQ Pollutant List'!$B$7:$B$614,0))),"")</f>
        <v/>
      </c>
      <c r="E262" s="76"/>
      <c r="F262" s="77"/>
      <c r="G262" s="78"/>
      <c r="H262" s="79"/>
      <c r="I262" s="80"/>
      <c r="J262" s="77"/>
      <c r="K262" s="81"/>
      <c r="L262" s="79"/>
      <c r="M262" s="77"/>
      <c r="N262" s="81"/>
      <c r="O262" s="79"/>
    </row>
    <row r="263" spans="1:15" x14ac:dyDescent="0.25">
      <c r="A263" s="59"/>
      <c r="B263" s="60"/>
      <c r="C263" s="61" t="str">
        <f>IFERROR(IF(B263="No CAS","",INDEX('DEQ Pollutant List'!$C$7:$C$614,MATCH('3. Pollutant Emissions - EF'!B263,'DEQ Pollutant List'!$B$7:$B$614,0))),"")</f>
        <v/>
      </c>
      <c r="D263" s="68" t="str">
        <f>IFERROR(IF(OR($B263="",$B263="No CAS"),INDEX('DEQ Pollutant List'!$A$7:$A$614,MATCH($C263,'DEQ Pollutant List'!$C$7:$C$614,0)),INDEX('DEQ Pollutant List'!$A$7:$A$614,MATCH($B263,'DEQ Pollutant List'!$B$7:$B$614,0))),"")</f>
        <v/>
      </c>
      <c r="E263" s="76"/>
      <c r="F263" s="77"/>
      <c r="G263" s="78"/>
      <c r="H263" s="79"/>
      <c r="I263" s="80"/>
      <c r="J263" s="77"/>
      <c r="K263" s="81"/>
      <c r="L263" s="79"/>
      <c r="M263" s="77"/>
      <c r="N263" s="81"/>
      <c r="O263" s="79"/>
    </row>
    <row r="264" spans="1:15" x14ac:dyDescent="0.25">
      <c r="A264" s="59"/>
      <c r="B264" s="60"/>
      <c r="C264" s="61" t="str">
        <f>IFERROR(IF(B264="No CAS","",INDEX('DEQ Pollutant List'!$C$7:$C$614,MATCH('3. Pollutant Emissions - EF'!B264,'DEQ Pollutant List'!$B$7:$B$614,0))),"")</f>
        <v/>
      </c>
      <c r="D264" s="68" t="str">
        <f>IFERROR(IF(OR($B264="",$B264="No CAS"),INDEX('DEQ Pollutant List'!$A$7:$A$614,MATCH($C264,'DEQ Pollutant List'!$C$7:$C$614,0)),INDEX('DEQ Pollutant List'!$A$7:$A$614,MATCH($B264,'DEQ Pollutant List'!$B$7:$B$614,0))),"")</f>
        <v/>
      </c>
      <c r="E264" s="76"/>
      <c r="F264" s="77"/>
      <c r="G264" s="78"/>
      <c r="H264" s="79"/>
      <c r="I264" s="80"/>
      <c r="J264" s="77"/>
      <c r="K264" s="81"/>
      <c r="L264" s="79"/>
      <c r="M264" s="77"/>
      <c r="N264" s="81"/>
      <c r="O264" s="79"/>
    </row>
    <row r="265" spans="1:15" x14ac:dyDescent="0.25">
      <c r="A265" s="59"/>
      <c r="B265" s="60"/>
      <c r="C265" s="61" t="str">
        <f>IFERROR(IF(B265="No CAS","",INDEX('DEQ Pollutant List'!$C$7:$C$614,MATCH('3. Pollutant Emissions - EF'!B265,'DEQ Pollutant List'!$B$7:$B$614,0))),"")</f>
        <v/>
      </c>
      <c r="D265" s="68" t="str">
        <f>IFERROR(IF(OR($B265="",$B265="No CAS"),INDEX('DEQ Pollutant List'!$A$7:$A$614,MATCH($C265,'DEQ Pollutant List'!$C$7:$C$614,0)),INDEX('DEQ Pollutant List'!$A$7:$A$614,MATCH($B265,'DEQ Pollutant List'!$B$7:$B$614,0))),"")</f>
        <v/>
      </c>
      <c r="E265" s="76"/>
      <c r="F265" s="77"/>
      <c r="G265" s="78"/>
      <c r="H265" s="79"/>
      <c r="I265" s="80"/>
      <c r="J265" s="77"/>
      <c r="K265" s="81"/>
      <c r="L265" s="79"/>
      <c r="M265" s="77"/>
      <c r="N265" s="81"/>
      <c r="O265" s="79"/>
    </row>
    <row r="266" spans="1:15" x14ac:dyDescent="0.25">
      <c r="A266" s="59"/>
      <c r="B266" s="60"/>
      <c r="C266" s="61" t="str">
        <f>IFERROR(IF(B266="No CAS","",INDEX('DEQ Pollutant List'!$C$7:$C$614,MATCH('3. Pollutant Emissions - EF'!B266,'DEQ Pollutant List'!$B$7:$B$614,0))),"")</f>
        <v/>
      </c>
      <c r="D266" s="68" t="str">
        <f>IFERROR(IF(OR($B266="",$B266="No CAS"),INDEX('DEQ Pollutant List'!$A$7:$A$614,MATCH($C266,'DEQ Pollutant List'!$C$7:$C$614,0)),INDEX('DEQ Pollutant List'!$A$7:$A$614,MATCH($B266,'DEQ Pollutant List'!$B$7:$B$614,0))),"")</f>
        <v/>
      </c>
      <c r="E266" s="76"/>
      <c r="F266" s="77"/>
      <c r="G266" s="78"/>
      <c r="H266" s="79"/>
      <c r="I266" s="80"/>
      <c r="J266" s="77"/>
      <c r="K266" s="81"/>
      <c r="L266" s="79"/>
      <c r="M266" s="77"/>
      <c r="N266" s="81"/>
      <c r="O266" s="79"/>
    </row>
    <row r="267" spans="1:15" x14ac:dyDescent="0.25">
      <c r="A267" s="59"/>
      <c r="B267" s="60"/>
      <c r="C267" s="61" t="str">
        <f>IFERROR(IF(B267="No CAS","",INDEX('DEQ Pollutant List'!$C$7:$C$614,MATCH('3. Pollutant Emissions - EF'!B267,'DEQ Pollutant List'!$B$7:$B$614,0))),"")</f>
        <v/>
      </c>
      <c r="D267" s="68" t="str">
        <f>IFERROR(IF(OR($B267="",$B267="No CAS"),INDEX('DEQ Pollutant List'!$A$7:$A$614,MATCH($C267,'DEQ Pollutant List'!$C$7:$C$614,0)),INDEX('DEQ Pollutant List'!$A$7:$A$614,MATCH($B267,'DEQ Pollutant List'!$B$7:$B$614,0))),"")</f>
        <v/>
      </c>
      <c r="E267" s="76"/>
      <c r="F267" s="77"/>
      <c r="G267" s="78"/>
      <c r="H267" s="79"/>
      <c r="I267" s="80"/>
      <c r="J267" s="77"/>
      <c r="K267" s="81"/>
      <c r="L267" s="79"/>
      <c r="M267" s="77"/>
      <c r="N267" s="81"/>
      <c r="O267" s="79"/>
    </row>
    <row r="268" spans="1:15" x14ac:dyDescent="0.25">
      <c r="A268" s="59"/>
      <c r="B268" s="60"/>
      <c r="C268" s="61" t="str">
        <f>IFERROR(IF(B268="No CAS","",INDEX('DEQ Pollutant List'!$C$7:$C$614,MATCH('3. Pollutant Emissions - EF'!B268,'DEQ Pollutant List'!$B$7:$B$614,0))),"")</f>
        <v/>
      </c>
      <c r="D268" s="68" t="str">
        <f>IFERROR(IF(OR($B268="",$B268="No CAS"),INDEX('DEQ Pollutant List'!$A$7:$A$614,MATCH($C268,'DEQ Pollutant List'!$C$7:$C$614,0)),INDEX('DEQ Pollutant List'!$A$7:$A$614,MATCH($B268,'DEQ Pollutant List'!$B$7:$B$614,0))),"")</f>
        <v/>
      </c>
      <c r="E268" s="76"/>
      <c r="F268" s="77"/>
      <c r="G268" s="78"/>
      <c r="H268" s="79"/>
      <c r="I268" s="80"/>
      <c r="J268" s="77"/>
      <c r="K268" s="81"/>
      <c r="L268" s="79"/>
      <c r="M268" s="77"/>
      <c r="N268" s="81"/>
      <c r="O268" s="79"/>
    </row>
    <row r="269" spans="1:15" x14ac:dyDescent="0.25">
      <c r="A269" s="59"/>
      <c r="B269" s="60"/>
      <c r="C269" s="61" t="str">
        <f>IFERROR(IF(B269="No CAS","",INDEX('DEQ Pollutant List'!$C$7:$C$614,MATCH('3. Pollutant Emissions - EF'!B269,'DEQ Pollutant List'!$B$7:$B$614,0))),"")</f>
        <v/>
      </c>
      <c r="D269" s="68" t="str">
        <f>IFERROR(IF(OR($B269="",$B269="No CAS"),INDEX('DEQ Pollutant List'!$A$7:$A$614,MATCH($C269,'DEQ Pollutant List'!$C$7:$C$614,0)),INDEX('DEQ Pollutant List'!$A$7:$A$614,MATCH($B269,'DEQ Pollutant List'!$B$7:$B$614,0))),"")</f>
        <v/>
      </c>
      <c r="E269" s="76"/>
      <c r="F269" s="77"/>
      <c r="G269" s="78"/>
      <c r="H269" s="79"/>
      <c r="I269" s="80"/>
      <c r="J269" s="77"/>
      <c r="K269" s="81"/>
      <c r="L269" s="79"/>
      <c r="M269" s="77"/>
      <c r="N269" s="81"/>
      <c r="O269" s="79"/>
    </row>
    <row r="270" spans="1:15" x14ac:dyDescent="0.25">
      <c r="A270" s="59"/>
      <c r="B270" s="60"/>
      <c r="C270" s="61" t="str">
        <f>IFERROR(IF(B270="No CAS","",INDEX('DEQ Pollutant List'!$C$7:$C$614,MATCH('3. Pollutant Emissions - EF'!B270,'DEQ Pollutant List'!$B$7:$B$614,0))),"")</f>
        <v/>
      </c>
      <c r="D270" s="68" t="str">
        <f>IFERROR(IF(OR($B270="",$B270="No CAS"),INDEX('DEQ Pollutant List'!$A$7:$A$614,MATCH($C270,'DEQ Pollutant List'!$C$7:$C$614,0)),INDEX('DEQ Pollutant List'!$A$7:$A$614,MATCH($B270,'DEQ Pollutant List'!$B$7:$B$614,0))),"")</f>
        <v/>
      </c>
      <c r="E270" s="76"/>
      <c r="F270" s="77"/>
      <c r="G270" s="78"/>
      <c r="H270" s="79"/>
      <c r="I270" s="80"/>
      <c r="J270" s="77"/>
      <c r="K270" s="81"/>
      <c r="L270" s="79"/>
      <c r="M270" s="77"/>
      <c r="N270" s="81"/>
      <c r="O270" s="79"/>
    </row>
    <row r="271" spans="1:15" x14ac:dyDescent="0.25">
      <c r="A271" s="59"/>
      <c r="B271" s="60"/>
      <c r="C271" s="61" t="str">
        <f>IFERROR(IF(B271="No CAS","",INDEX('DEQ Pollutant List'!$C$7:$C$614,MATCH('3. Pollutant Emissions - EF'!B271,'DEQ Pollutant List'!$B$7:$B$614,0))),"")</f>
        <v/>
      </c>
      <c r="D271" s="68" t="str">
        <f>IFERROR(IF(OR($B271="",$B271="No CAS"),INDEX('DEQ Pollutant List'!$A$7:$A$614,MATCH($C271,'DEQ Pollutant List'!$C$7:$C$614,0)),INDEX('DEQ Pollutant List'!$A$7:$A$614,MATCH($B271,'DEQ Pollutant List'!$B$7:$B$614,0))),"")</f>
        <v/>
      </c>
      <c r="E271" s="76"/>
      <c r="F271" s="77"/>
      <c r="G271" s="78"/>
      <c r="H271" s="79"/>
      <c r="I271" s="80"/>
      <c r="J271" s="77"/>
      <c r="K271" s="81"/>
      <c r="L271" s="79"/>
      <c r="M271" s="77"/>
      <c r="N271" s="81"/>
      <c r="O271" s="79"/>
    </row>
    <row r="272" spans="1:15" x14ac:dyDescent="0.25">
      <c r="A272" s="59"/>
      <c r="B272" s="60"/>
      <c r="C272" s="61" t="str">
        <f>IFERROR(IF(B272="No CAS","",INDEX('DEQ Pollutant List'!$C$7:$C$614,MATCH('3. Pollutant Emissions - EF'!B272,'DEQ Pollutant List'!$B$7:$B$614,0))),"")</f>
        <v/>
      </c>
      <c r="D272" s="68" t="str">
        <f>IFERROR(IF(OR($B272="",$B272="No CAS"),INDEX('DEQ Pollutant List'!$A$7:$A$614,MATCH($C272,'DEQ Pollutant List'!$C$7:$C$614,0)),INDEX('DEQ Pollutant List'!$A$7:$A$614,MATCH($B272,'DEQ Pollutant List'!$B$7:$B$614,0))),"")</f>
        <v/>
      </c>
      <c r="E272" s="76"/>
      <c r="F272" s="77"/>
      <c r="G272" s="78"/>
      <c r="H272" s="79"/>
      <c r="I272" s="80"/>
      <c r="J272" s="77"/>
      <c r="K272" s="81"/>
      <c r="L272" s="79"/>
      <c r="M272" s="77"/>
      <c r="N272" s="81"/>
      <c r="O272" s="79"/>
    </row>
    <row r="273" spans="1:15" x14ac:dyDescent="0.25">
      <c r="A273" s="59"/>
      <c r="B273" s="60"/>
      <c r="C273" s="61" t="str">
        <f>IFERROR(IF(B273="No CAS","",INDEX('DEQ Pollutant List'!$C$7:$C$614,MATCH('3. Pollutant Emissions - EF'!B273,'DEQ Pollutant List'!$B$7:$B$614,0))),"")</f>
        <v/>
      </c>
      <c r="D273" s="68" t="str">
        <f>IFERROR(IF(OR($B273="",$B273="No CAS"),INDEX('DEQ Pollutant List'!$A$7:$A$614,MATCH($C273,'DEQ Pollutant List'!$C$7:$C$614,0)),INDEX('DEQ Pollutant List'!$A$7:$A$614,MATCH($B273,'DEQ Pollutant List'!$B$7:$B$614,0))),"")</f>
        <v/>
      </c>
      <c r="E273" s="76"/>
      <c r="F273" s="77"/>
      <c r="G273" s="78"/>
      <c r="H273" s="79"/>
      <c r="I273" s="80"/>
      <c r="J273" s="77"/>
      <c r="K273" s="81"/>
      <c r="L273" s="79"/>
      <c r="M273" s="77"/>
      <c r="N273" s="81"/>
      <c r="O273" s="79"/>
    </row>
    <row r="274" spans="1:15" x14ac:dyDescent="0.25">
      <c r="A274" s="59"/>
      <c r="B274" s="60"/>
      <c r="C274" s="61" t="str">
        <f>IFERROR(IF(B274="No CAS","",INDEX('DEQ Pollutant List'!$C$7:$C$614,MATCH('3. Pollutant Emissions - EF'!B274,'DEQ Pollutant List'!$B$7:$B$614,0))),"")</f>
        <v/>
      </c>
      <c r="D274" s="68" t="str">
        <f>IFERROR(IF(OR($B274="",$B274="No CAS"),INDEX('DEQ Pollutant List'!$A$7:$A$614,MATCH($C274,'DEQ Pollutant List'!$C$7:$C$614,0)),INDEX('DEQ Pollutant List'!$A$7:$A$614,MATCH($B274,'DEQ Pollutant List'!$B$7:$B$614,0))),"")</f>
        <v/>
      </c>
      <c r="E274" s="76"/>
      <c r="F274" s="77"/>
      <c r="G274" s="78"/>
      <c r="H274" s="79"/>
      <c r="I274" s="80"/>
      <c r="J274" s="77"/>
      <c r="K274" s="81"/>
      <c r="L274" s="79"/>
      <c r="M274" s="77"/>
      <c r="N274" s="81"/>
      <c r="O274" s="79"/>
    </row>
    <row r="275" spans="1:15" x14ac:dyDescent="0.25">
      <c r="A275" s="59"/>
      <c r="B275" s="60"/>
      <c r="C275" s="61" t="str">
        <f>IFERROR(IF(B275="No CAS","",INDEX('DEQ Pollutant List'!$C$7:$C$614,MATCH('3. Pollutant Emissions - EF'!B275,'DEQ Pollutant List'!$B$7:$B$614,0))),"")</f>
        <v/>
      </c>
      <c r="D275" s="68" t="str">
        <f>IFERROR(IF(OR($B275="",$B275="No CAS"),INDEX('DEQ Pollutant List'!$A$7:$A$614,MATCH($C275,'DEQ Pollutant List'!$C$7:$C$614,0)),INDEX('DEQ Pollutant List'!$A$7:$A$614,MATCH($B275,'DEQ Pollutant List'!$B$7:$B$614,0))),"")</f>
        <v/>
      </c>
      <c r="E275" s="76"/>
      <c r="F275" s="77"/>
      <c r="G275" s="78"/>
      <c r="H275" s="79"/>
      <c r="I275" s="80"/>
      <c r="J275" s="77"/>
      <c r="K275" s="81"/>
      <c r="L275" s="79"/>
      <c r="M275" s="77"/>
      <c r="N275" s="81"/>
      <c r="O275" s="79"/>
    </row>
    <row r="276" spans="1:15" x14ac:dyDescent="0.25">
      <c r="A276" s="59"/>
      <c r="B276" s="60"/>
      <c r="C276" s="61" t="str">
        <f>IFERROR(IF(B276="No CAS","",INDEX('DEQ Pollutant List'!$C$7:$C$614,MATCH('3. Pollutant Emissions - EF'!B276,'DEQ Pollutant List'!$B$7:$B$614,0))),"")</f>
        <v/>
      </c>
      <c r="D276" s="68" t="str">
        <f>IFERROR(IF(OR($B276="",$B276="No CAS"),INDEX('DEQ Pollutant List'!$A$7:$A$614,MATCH($C276,'DEQ Pollutant List'!$C$7:$C$614,0)),INDEX('DEQ Pollutant List'!$A$7:$A$614,MATCH($B276,'DEQ Pollutant List'!$B$7:$B$614,0))),"")</f>
        <v/>
      </c>
      <c r="E276" s="76"/>
      <c r="F276" s="77"/>
      <c r="G276" s="78"/>
      <c r="H276" s="79"/>
      <c r="I276" s="80"/>
      <c r="J276" s="77"/>
      <c r="K276" s="81"/>
      <c r="L276" s="79"/>
      <c r="M276" s="77"/>
      <c r="N276" s="81"/>
      <c r="O276" s="79"/>
    </row>
    <row r="277" spans="1:15" x14ac:dyDescent="0.25">
      <c r="A277" s="59"/>
      <c r="B277" s="60"/>
      <c r="C277" s="61" t="str">
        <f>IFERROR(IF(B277="No CAS","",INDEX('DEQ Pollutant List'!$C$7:$C$614,MATCH('3. Pollutant Emissions - EF'!B277,'DEQ Pollutant List'!$B$7:$B$614,0))),"")</f>
        <v/>
      </c>
      <c r="D277" s="68" t="str">
        <f>IFERROR(IF(OR($B277="",$B277="No CAS"),INDEX('DEQ Pollutant List'!$A$7:$A$614,MATCH($C277,'DEQ Pollutant List'!$C$7:$C$614,0)),INDEX('DEQ Pollutant List'!$A$7:$A$614,MATCH($B277,'DEQ Pollutant List'!$B$7:$B$614,0))),"")</f>
        <v/>
      </c>
      <c r="E277" s="76"/>
      <c r="F277" s="77"/>
      <c r="G277" s="78"/>
      <c r="H277" s="79"/>
      <c r="I277" s="80"/>
      <c r="J277" s="77"/>
      <c r="K277" s="81"/>
      <c r="L277" s="79"/>
      <c r="M277" s="77"/>
      <c r="N277" s="81"/>
      <c r="O277" s="79"/>
    </row>
    <row r="278" spans="1:15" x14ac:dyDescent="0.25">
      <c r="A278" s="59"/>
      <c r="B278" s="60"/>
      <c r="C278" s="61" t="str">
        <f>IFERROR(IF(B278="No CAS","",INDEX('DEQ Pollutant List'!$C$7:$C$614,MATCH('3. Pollutant Emissions - EF'!B278,'DEQ Pollutant List'!$B$7:$B$614,0))),"")</f>
        <v/>
      </c>
      <c r="D278" s="68" t="str">
        <f>IFERROR(IF(OR($B278="",$B278="No CAS"),INDEX('DEQ Pollutant List'!$A$7:$A$614,MATCH($C278,'DEQ Pollutant List'!$C$7:$C$614,0)),INDEX('DEQ Pollutant List'!$A$7:$A$614,MATCH($B278,'DEQ Pollutant List'!$B$7:$B$614,0))),"")</f>
        <v/>
      </c>
      <c r="E278" s="76"/>
      <c r="F278" s="77"/>
      <c r="G278" s="78"/>
      <c r="H278" s="79"/>
      <c r="I278" s="80"/>
      <c r="J278" s="77"/>
      <c r="K278" s="81"/>
      <c r="L278" s="79"/>
      <c r="M278" s="77"/>
      <c r="N278" s="81"/>
      <c r="O278" s="79"/>
    </row>
    <row r="279" spans="1:15" x14ac:dyDescent="0.25">
      <c r="A279" s="59"/>
      <c r="B279" s="60"/>
      <c r="C279" s="61" t="str">
        <f>IFERROR(IF(B279="No CAS","",INDEX('DEQ Pollutant List'!$C$7:$C$614,MATCH('3. Pollutant Emissions - EF'!B279,'DEQ Pollutant List'!$B$7:$B$614,0))),"")</f>
        <v/>
      </c>
      <c r="D279" s="68" t="str">
        <f>IFERROR(IF(OR($B279="",$B279="No CAS"),INDEX('DEQ Pollutant List'!$A$7:$A$614,MATCH($C279,'DEQ Pollutant List'!$C$7:$C$614,0)),INDEX('DEQ Pollutant List'!$A$7:$A$614,MATCH($B279,'DEQ Pollutant List'!$B$7:$B$614,0))),"")</f>
        <v/>
      </c>
      <c r="E279" s="76"/>
      <c r="F279" s="77"/>
      <c r="G279" s="78"/>
      <c r="H279" s="79"/>
      <c r="I279" s="80"/>
      <c r="J279" s="77"/>
      <c r="K279" s="81"/>
      <c r="L279" s="79"/>
      <c r="M279" s="77"/>
      <c r="N279" s="81"/>
      <c r="O279" s="79"/>
    </row>
    <row r="280" spans="1:15" x14ac:dyDescent="0.25">
      <c r="A280" s="59"/>
      <c r="B280" s="60"/>
      <c r="C280" s="61" t="str">
        <f>IFERROR(IF(B280="No CAS","",INDEX('DEQ Pollutant List'!$C$7:$C$614,MATCH('3. Pollutant Emissions - EF'!B280,'DEQ Pollutant List'!$B$7:$B$614,0))),"")</f>
        <v/>
      </c>
      <c r="D280" s="68" t="str">
        <f>IFERROR(IF(OR($B280="",$B280="No CAS"),INDEX('DEQ Pollutant List'!$A$7:$A$614,MATCH($C280,'DEQ Pollutant List'!$C$7:$C$614,0)),INDEX('DEQ Pollutant List'!$A$7:$A$614,MATCH($B280,'DEQ Pollutant List'!$B$7:$B$614,0))),"")</f>
        <v/>
      </c>
      <c r="E280" s="76"/>
      <c r="F280" s="77"/>
      <c r="G280" s="78"/>
      <c r="H280" s="79"/>
      <c r="I280" s="80"/>
      <c r="J280" s="77"/>
      <c r="K280" s="81"/>
      <c r="L280" s="79"/>
      <c r="M280" s="77"/>
      <c r="N280" s="81"/>
      <c r="O280" s="79"/>
    </row>
    <row r="281" spans="1:15" x14ac:dyDescent="0.25">
      <c r="A281" s="59"/>
      <c r="B281" s="60"/>
      <c r="C281" s="61" t="str">
        <f>IFERROR(IF(B281="No CAS","",INDEX('DEQ Pollutant List'!$C$7:$C$614,MATCH('3. Pollutant Emissions - EF'!B281,'DEQ Pollutant List'!$B$7:$B$614,0))),"")</f>
        <v/>
      </c>
      <c r="D281" s="68" t="str">
        <f>IFERROR(IF(OR($B281="",$B281="No CAS"),INDEX('DEQ Pollutant List'!$A$7:$A$614,MATCH($C281,'DEQ Pollutant List'!$C$7:$C$614,0)),INDEX('DEQ Pollutant List'!$A$7:$A$614,MATCH($B281,'DEQ Pollutant List'!$B$7:$B$614,0))),"")</f>
        <v/>
      </c>
      <c r="E281" s="76"/>
      <c r="F281" s="77"/>
      <c r="G281" s="78"/>
      <c r="H281" s="79"/>
      <c r="I281" s="80"/>
      <c r="J281" s="77"/>
      <c r="K281" s="81"/>
      <c r="L281" s="79"/>
      <c r="M281" s="77"/>
      <c r="N281" s="81"/>
      <c r="O281" s="79"/>
    </row>
    <row r="282" spans="1:15" x14ac:dyDescent="0.25">
      <c r="A282" s="59"/>
      <c r="B282" s="60"/>
      <c r="C282" s="61" t="str">
        <f>IFERROR(IF(B282="No CAS","",INDEX('DEQ Pollutant List'!$C$7:$C$614,MATCH('3. Pollutant Emissions - EF'!B282,'DEQ Pollutant List'!$B$7:$B$614,0))),"")</f>
        <v/>
      </c>
      <c r="D282" s="68" t="str">
        <f>IFERROR(IF(OR($B282="",$B282="No CAS"),INDEX('DEQ Pollutant List'!$A$7:$A$614,MATCH($C282,'DEQ Pollutant List'!$C$7:$C$614,0)),INDEX('DEQ Pollutant List'!$A$7:$A$614,MATCH($B282,'DEQ Pollutant List'!$B$7:$B$614,0))),"")</f>
        <v/>
      </c>
      <c r="E282" s="76"/>
      <c r="F282" s="77"/>
      <c r="G282" s="78"/>
      <c r="H282" s="79"/>
      <c r="I282" s="80"/>
      <c r="J282" s="77"/>
      <c r="K282" s="81"/>
      <c r="L282" s="79"/>
      <c r="M282" s="77"/>
      <c r="N282" s="81"/>
      <c r="O282" s="79"/>
    </row>
    <row r="283" spans="1:15" x14ac:dyDescent="0.25">
      <c r="A283" s="59"/>
      <c r="B283" s="60"/>
      <c r="C283" s="61" t="str">
        <f>IFERROR(IF(B283="No CAS","",INDEX('DEQ Pollutant List'!$C$7:$C$614,MATCH('3. Pollutant Emissions - EF'!B283,'DEQ Pollutant List'!$B$7:$B$614,0))),"")</f>
        <v/>
      </c>
      <c r="D283" s="68" t="str">
        <f>IFERROR(IF(OR($B283="",$B283="No CAS"),INDEX('DEQ Pollutant List'!$A$7:$A$614,MATCH($C283,'DEQ Pollutant List'!$C$7:$C$614,0)),INDEX('DEQ Pollutant List'!$A$7:$A$614,MATCH($B283,'DEQ Pollutant List'!$B$7:$B$614,0))),"")</f>
        <v/>
      </c>
      <c r="E283" s="76"/>
      <c r="F283" s="77"/>
      <c r="G283" s="78"/>
      <c r="H283" s="79"/>
      <c r="I283" s="80"/>
      <c r="J283" s="77"/>
      <c r="K283" s="81"/>
      <c r="L283" s="79"/>
      <c r="M283" s="77"/>
      <c r="N283" s="81"/>
      <c r="O283" s="79"/>
    </row>
    <row r="284" spans="1:15" x14ac:dyDescent="0.25">
      <c r="A284" s="59"/>
      <c r="B284" s="60"/>
      <c r="C284" s="61" t="str">
        <f>IFERROR(IF(B284="No CAS","",INDEX('DEQ Pollutant List'!$C$7:$C$614,MATCH('3. Pollutant Emissions - EF'!B284,'DEQ Pollutant List'!$B$7:$B$614,0))),"")</f>
        <v/>
      </c>
      <c r="D284" s="68" t="str">
        <f>IFERROR(IF(OR($B284="",$B284="No CAS"),INDEX('DEQ Pollutant List'!$A$7:$A$614,MATCH($C284,'DEQ Pollutant List'!$C$7:$C$614,0)),INDEX('DEQ Pollutant List'!$A$7:$A$614,MATCH($B284,'DEQ Pollutant List'!$B$7:$B$614,0))),"")</f>
        <v/>
      </c>
      <c r="E284" s="76"/>
      <c r="F284" s="77"/>
      <c r="G284" s="78"/>
      <c r="H284" s="79"/>
      <c r="I284" s="80"/>
      <c r="J284" s="77"/>
      <c r="K284" s="81"/>
      <c r="L284" s="79"/>
      <c r="M284" s="77"/>
      <c r="N284" s="81"/>
      <c r="O284" s="79"/>
    </row>
    <row r="285" spans="1:15" x14ac:dyDescent="0.25">
      <c r="A285" s="59"/>
      <c r="B285" s="60"/>
      <c r="C285" s="61" t="str">
        <f>IFERROR(IF(B285="No CAS","",INDEX('DEQ Pollutant List'!$C$7:$C$614,MATCH('3. Pollutant Emissions - EF'!B285,'DEQ Pollutant List'!$B$7:$B$614,0))),"")</f>
        <v/>
      </c>
      <c r="D285" s="68" t="str">
        <f>IFERROR(IF(OR($B285="",$B285="No CAS"),INDEX('DEQ Pollutant List'!$A$7:$A$614,MATCH($C285,'DEQ Pollutant List'!$C$7:$C$614,0)),INDEX('DEQ Pollutant List'!$A$7:$A$614,MATCH($B285,'DEQ Pollutant List'!$B$7:$B$614,0))),"")</f>
        <v/>
      </c>
      <c r="E285" s="76"/>
      <c r="F285" s="77"/>
      <c r="G285" s="78"/>
      <c r="H285" s="79"/>
      <c r="I285" s="80"/>
      <c r="J285" s="77"/>
      <c r="K285" s="81"/>
      <c r="L285" s="79"/>
      <c r="M285" s="77"/>
      <c r="N285" s="81"/>
      <c r="O285" s="79"/>
    </row>
    <row r="286" spans="1:15" x14ac:dyDescent="0.25">
      <c r="A286" s="59"/>
      <c r="B286" s="60"/>
      <c r="C286" s="61" t="str">
        <f>IFERROR(IF(B286="No CAS","",INDEX('DEQ Pollutant List'!$C$7:$C$614,MATCH('3. Pollutant Emissions - EF'!B286,'DEQ Pollutant List'!$B$7:$B$614,0))),"")</f>
        <v/>
      </c>
      <c r="D286" s="68" t="str">
        <f>IFERROR(IF(OR($B286="",$B286="No CAS"),INDEX('DEQ Pollutant List'!$A$7:$A$614,MATCH($C286,'DEQ Pollutant List'!$C$7:$C$614,0)),INDEX('DEQ Pollutant List'!$A$7:$A$614,MATCH($B286,'DEQ Pollutant List'!$B$7:$B$614,0))),"")</f>
        <v/>
      </c>
      <c r="E286" s="76"/>
      <c r="F286" s="77"/>
      <c r="G286" s="78"/>
      <c r="H286" s="79"/>
      <c r="I286" s="80"/>
      <c r="J286" s="77"/>
      <c r="K286" s="81"/>
      <c r="L286" s="79"/>
      <c r="M286" s="77"/>
      <c r="N286" s="81"/>
      <c r="O286" s="79"/>
    </row>
    <row r="287" spans="1:15" x14ac:dyDescent="0.25">
      <c r="A287" s="59"/>
      <c r="B287" s="60"/>
      <c r="C287" s="61" t="str">
        <f>IFERROR(IF(B287="No CAS","",INDEX('DEQ Pollutant List'!$C$7:$C$614,MATCH('3. Pollutant Emissions - EF'!B287,'DEQ Pollutant List'!$B$7:$B$614,0))),"")</f>
        <v/>
      </c>
      <c r="D287" s="68" t="str">
        <f>IFERROR(IF(OR($B287="",$B287="No CAS"),INDEX('DEQ Pollutant List'!$A$7:$A$614,MATCH($C287,'DEQ Pollutant List'!$C$7:$C$614,0)),INDEX('DEQ Pollutant List'!$A$7:$A$614,MATCH($B287,'DEQ Pollutant List'!$B$7:$B$614,0))),"")</f>
        <v/>
      </c>
      <c r="E287" s="76"/>
      <c r="F287" s="77"/>
      <c r="G287" s="78"/>
      <c r="H287" s="79"/>
      <c r="I287" s="80"/>
      <c r="J287" s="77"/>
      <c r="K287" s="81"/>
      <c r="L287" s="79"/>
      <c r="M287" s="77"/>
      <c r="N287" s="81"/>
      <c r="O287" s="79"/>
    </row>
    <row r="288" spans="1:15" x14ac:dyDescent="0.25">
      <c r="A288" s="59"/>
      <c r="B288" s="60"/>
      <c r="C288" s="61" t="str">
        <f>IFERROR(IF(B288="No CAS","",INDEX('DEQ Pollutant List'!$C$7:$C$614,MATCH('3. Pollutant Emissions - EF'!B288,'DEQ Pollutant List'!$B$7:$B$614,0))),"")</f>
        <v/>
      </c>
      <c r="D288" s="68" t="str">
        <f>IFERROR(IF(OR($B288="",$B288="No CAS"),INDEX('DEQ Pollutant List'!$A$7:$A$614,MATCH($C288,'DEQ Pollutant List'!$C$7:$C$614,0)),INDEX('DEQ Pollutant List'!$A$7:$A$614,MATCH($B288,'DEQ Pollutant List'!$B$7:$B$614,0))),"")</f>
        <v/>
      </c>
      <c r="E288" s="76"/>
      <c r="F288" s="77"/>
      <c r="G288" s="78"/>
      <c r="H288" s="79"/>
      <c r="I288" s="80"/>
      <c r="J288" s="77"/>
      <c r="K288" s="81"/>
      <c r="L288" s="79"/>
      <c r="M288" s="77"/>
      <c r="N288" s="81"/>
      <c r="O288" s="79"/>
    </row>
    <row r="289" spans="1:15" x14ac:dyDescent="0.25">
      <c r="A289" s="59"/>
      <c r="B289" s="60"/>
      <c r="C289" s="61" t="str">
        <f>IFERROR(IF(B289="No CAS","",INDEX('DEQ Pollutant List'!$C$7:$C$614,MATCH('3. Pollutant Emissions - EF'!B289,'DEQ Pollutant List'!$B$7:$B$614,0))),"")</f>
        <v/>
      </c>
      <c r="D289" s="68" t="str">
        <f>IFERROR(IF(OR($B289="",$B289="No CAS"),INDEX('DEQ Pollutant List'!$A$7:$A$614,MATCH($C289,'DEQ Pollutant List'!$C$7:$C$614,0)),INDEX('DEQ Pollutant List'!$A$7:$A$614,MATCH($B289,'DEQ Pollutant List'!$B$7:$B$614,0))),"")</f>
        <v/>
      </c>
      <c r="E289" s="76"/>
      <c r="F289" s="77"/>
      <c r="G289" s="78"/>
      <c r="H289" s="79"/>
      <c r="I289" s="80"/>
      <c r="J289" s="77"/>
      <c r="K289" s="81"/>
      <c r="L289" s="79"/>
      <c r="M289" s="77"/>
      <c r="N289" s="81"/>
      <c r="O289" s="79"/>
    </row>
    <row r="290" spans="1:15" x14ac:dyDescent="0.25">
      <c r="A290" s="59"/>
      <c r="B290" s="60"/>
      <c r="C290" s="61" t="str">
        <f>IFERROR(IF(B290="No CAS","",INDEX('DEQ Pollutant List'!$C$7:$C$614,MATCH('3. Pollutant Emissions - EF'!B290,'DEQ Pollutant List'!$B$7:$B$614,0))),"")</f>
        <v/>
      </c>
      <c r="D290" s="68" t="str">
        <f>IFERROR(IF(OR($B290="",$B290="No CAS"),INDEX('DEQ Pollutant List'!$A$7:$A$614,MATCH($C290,'DEQ Pollutant List'!$C$7:$C$614,0)),INDEX('DEQ Pollutant List'!$A$7:$A$614,MATCH($B290,'DEQ Pollutant List'!$B$7:$B$614,0))),"")</f>
        <v/>
      </c>
      <c r="E290" s="76"/>
      <c r="F290" s="77"/>
      <c r="G290" s="78"/>
      <c r="H290" s="79"/>
      <c r="I290" s="80"/>
      <c r="J290" s="77"/>
      <c r="K290" s="81"/>
      <c r="L290" s="79"/>
      <c r="M290" s="77"/>
      <c r="N290" s="81"/>
      <c r="O290" s="79"/>
    </row>
    <row r="291" spans="1:15" x14ac:dyDescent="0.25">
      <c r="A291" s="59"/>
      <c r="B291" s="60"/>
      <c r="C291" s="61" t="str">
        <f>IFERROR(IF(B291="No CAS","",INDEX('DEQ Pollutant List'!$C$7:$C$614,MATCH('3. Pollutant Emissions - EF'!B291,'DEQ Pollutant List'!$B$7:$B$614,0))),"")</f>
        <v/>
      </c>
      <c r="D291" s="68" t="str">
        <f>IFERROR(IF(OR($B291="",$B291="No CAS"),INDEX('DEQ Pollutant List'!$A$7:$A$614,MATCH($C291,'DEQ Pollutant List'!$C$7:$C$614,0)),INDEX('DEQ Pollutant List'!$A$7:$A$614,MATCH($B291,'DEQ Pollutant List'!$B$7:$B$614,0))),"")</f>
        <v/>
      </c>
      <c r="E291" s="76"/>
      <c r="F291" s="77"/>
      <c r="G291" s="78"/>
      <c r="H291" s="79"/>
      <c r="I291" s="80"/>
      <c r="J291" s="77"/>
      <c r="K291" s="81"/>
      <c r="L291" s="79"/>
      <c r="M291" s="77"/>
      <c r="N291" s="81"/>
      <c r="O291" s="79"/>
    </row>
    <row r="292" spans="1:15" x14ac:dyDescent="0.25">
      <c r="A292" s="59"/>
      <c r="B292" s="60"/>
      <c r="C292" s="61" t="str">
        <f>IFERROR(IF(B292="No CAS","",INDEX('DEQ Pollutant List'!$C$7:$C$614,MATCH('3. Pollutant Emissions - EF'!B292,'DEQ Pollutant List'!$B$7:$B$614,0))),"")</f>
        <v/>
      </c>
      <c r="D292" s="68" t="str">
        <f>IFERROR(IF(OR($B292="",$B292="No CAS"),INDEX('DEQ Pollutant List'!$A$7:$A$614,MATCH($C292,'DEQ Pollutant List'!$C$7:$C$614,0)),INDEX('DEQ Pollutant List'!$A$7:$A$614,MATCH($B292,'DEQ Pollutant List'!$B$7:$B$614,0))),"")</f>
        <v/>
      </c>
      <c r="E292" s="76"/>
      <c r="F292" s="77"/>
      <c r="G292" s="78"/>
      <c r="H292" s="79"/>
      <c r="I292" s="80"/>
      <c r="J292" s="77"/>
      <c r="K292" s="81"/>
      <c r="L292" s="79"/>
      <c r="M292" s="77"/>
      <c r="N292" s="81"/>
      <c r="O292" s="79"/>
    </row>
    <row r="293" spans="1:15" x14ac:dyDescent="0.25">
      <c r="A293" s="59"/>
      <c r="B293" s="60"/>
      <c r="C293" s="61" t="str">
        <f>IFERROR(IF(B293="No CAS","",INDEX('DEQ Pollutant List'!$C$7:$C$614,MATCH('3. Pollutant Emissions - EF'!B293,'DEQ Pollutant List'!$B$7:$B$614,0))),"")</f>
        <v/>
      </c>
      <c r="D293" s="68" t="str">
        <f>IFERROR(IF(OR($B293="",$B293="No CAS"),INDEX('DEQ Pollutant List'!$A$7:$A$614,MATCH($C293,'DEQ Pollutant List'!$C$7:$C$614,0)),INDEX('DEQ Pollutant List'!$A$7:$A$614,MATCH($B293,'DEQ Pollutant List'!$B$7:$B$614,0))),"")</f>
        <v/>
      </c>
      <c r="E293" s="76"/>
      <c r="F293" s="77"/>
      <c r="G293" s="78"/>
      <c r="H293" s="79"/>
      <c r="I293" s="80"/>
      <c r="J293" s="77"/>
      <c r="K293" s="81"/>
      <c r="L293" s="79"/>
      <c r="M293" s="77"/>
      <c r="N293" s="81"/>
      <c r="O293" s="79"/>
    </row>
    <row r="294" spans="1:15" x14ac:dyDescent="0.25">
      <c r="A294" s="59"/>
      <c r="B294" s="60"/>
      <c r="C294" s="61" t="str">
        <f>IFERROR(IF(B294="No CAS","",INDEX('DEQ Pollutant List'!$C$7:$C$614,MATCH('3. Pollutant Emissions - EF'!B294,'DEQ Pollutant List'!$B$7:$B$614,0))),"")</f>
        <v/>
      </c>
      <c r="D294" s="68" t="str">
        <f>IFERROR(IF(OR($B294="",$B294="No CAS"),INDEX('DEQ Pollutant List'!$A$7:$A$614,MATCH($C294,'DEQ Pollutant List'!$C$7:$C$614,0)),INDEX('DEQ Pollutant List'!$A$7:$A$614,MATCH($B294,'DEQ Pollutant List'!$B$7:$B$614,0))),"")</f>
        <v/>
      </c>
      <c r="E294" s="76"/>
      <c r="F294" s="77"/>
      <c r="G294" s="78"/>
      <c r="H294" s="79"/>
      <c r="I294" s="80"/>
      <c r="J294" s="77"/>
      <c r="K294" s="81"/>
      <c r="L294" s="79"/>
      <c r="M294" s="77"/>
      <c r="N294" s="81"/>
      <c r="O294" s="79"/>
    </row>
    <row r="295" spans="1:15" x14ac:dyDescent="0.25">
      <c r="A295" s="59"/>
      <c r="B295" s="60"/>
      <c r="C295" s="61" t="str">
        <f>IFERROR(IF(B295="No CAS","",INDEX('DEQ Pollutant List'!$C$7:$C$614,MATCH('3. Pollutant Emissions - EF'!B295,'DEQ Pollutant List'!$B$7:$B$614,0))),"")</f>
        <v/>
      </c>
      <c r="D295" s="68" t="str">
        <f>IFERROR(IF(OR($B295="",$B295="No CAS"),INDEX('DEQ Pollutant List'!$A$7:$A$614,MATCH($C295,'DEQ Pollutant List'!$C$7:$C$614,0)),INDEX('DEQ Pollutant List'!$A$7:$A$614,MATCH($B295,'DEQ Pollutant List'!$B$7:$B$614,0))),"")</f>
        <v/>
      </c>
      <c r="E295" s="76"/>
      <c r="F295" s="77"/>
      <c r="G295" s="78"/>
      <c r="H295" s="79"/>
      <c r="I295" s="80"/>
      <c r="J295" s="77"/>
      <c r="K295" s="81"/>
      <c r="L295" s="79"/>
      <c r="M295" s="77"/>
      <c r="N295" s="81"/>
      <c r="O295" s="79"/>
    </row>
    <row r="296" spans="1:15" x14ac:dyDescent="0.25">
      <c r="A296" s="59"/>
      <c r="B296" s="60"/>
      <c r="C296" s="61" t="str">
        <f>IFERROR(IF(B296="No CAS","",INDEX('DEQ Pollutant List'!$C$7:$C$614,MATCH('3. Pollutant Emissions - EF'!B296,'DEQ Pollutant List'!$B$7:$B$614,0))),"")</f>
        <v/>
      </c>
      <c r="D296" s="68" t="str">
        <f>IFERROR(IF(OR($B296="",$B296="No CAS"),INDEX('DEQ Pollutant List'!$A$7:$A$614,MATCH($C296,'DEQ Pollutant List'!$C$7:$C$614,0)),INDEX('DEQ Pollutant List'!$A$7:$A$614,MATCH($B296,'DEQ Pollutant List'!$B$7:$B$614,0))),"")</f>
        <v/>
      </c>
      <c r="E296" s="76"/>
      <c r="F296" s="77"/>
      <c r="G296" s="78"/>
      <c r="H296" s="79"/>
      <c r="I296" s="80"/>
      <c r="J296" s="77"/>
      <c r="K296" s="81"/>
      <c r="L296" s="79"/>
      <c r="M296" s="77"/>
      <c r="N296" s="81"/>
      <c r="O296" s="79"/>
    </row>
    <row r="297" spans="1:15" x14ac:dyDescent="0.25">
      <c r="A297" s="59"/>
      <c r="B297" s="60"/>
      <c r="C297" s="61" t="str">
        <f>IFERROR(IF(B297="No CAS","",INDEX('DEQ Pollutant List'!$C$7:$C$614,MATCH('3. Pollutant Emissions - EF'!B297,'DEQ Pollutant List'!$B$7:$B$614,0))),"")</f>
        <v/>
      </c>
      <c r="D297" s="68" t="str">
        <f>IFERROR(IF(OR($B297="",$B297="No CAS"),INDEX('DEQ Pollutant List'!$A$7:$A$614,MATCH($C297,'DEQ Pollutant List'!$C$7:$C$614,0)),INDEX('DEQ Pollutant List'!$A$7:$A$614,MATCH($B297,'DEQ Pollutant List'!$B$7:$B$614,0))),"")</f>
        <v/>
      </c>
      <c r="E297" s="76"/>
      <c r="F297" s="77"/>
      <c r="G297" s="78"/>
      <c r="H297" s="79"/>
      <c r="I297" s="80"/>
      <c r="J297" s="77"/>
      <c r="K297" s="81"/>
      <c r="L297" s="79"/>
      <c r="M297" s="77"/>
      <c r="N297" s="81"/>
      <c r="O297" s="79"/>
    </row>
    <row r="298" spans="1:15" x14ac:dyDescent="0.25">
      <c r="A298" s="59"/>
      <c r="B298" s="60"/>
      <c r="C298" s="61" t="str">
        <f>IFERROR(IF(B298="No CAS","",INDEX('DEQ Pollutant List'!$C$7:$C$614,MATCH('3. Pollutant Emissions - EF'!B298,'DEQ Pollutant List'!$B$7:$B$614,0))),"")</f>
        <v/>
      </c>
      <c r="D298" s="68" t="str">
        <f>IFERROR(IF(OR($B298="",$B298="No CAS"),INDEX('DEQ Pollutant List'!$A$7:$A$614,MATCH($C298,'DEQ Pollutant List'!$C$7:$C$614,0)),INDEX('DEQ Pollutant List'!$A$7:$A$614,MATCH($B298,'DEQ Pollutant List'!$B$7:$B$614,0))),"")</f>
        <v/>
      </c>
      <c r="E298" s="76"/>
      <c r="F298" s="77"/>
      <c r="G298" s="78"/>
      <c r="H298" s="79"/>
      <c r="I298" s="80"/>
      <c r="J298" s="77"/>
      <c r="K298" s="81"/>
      <c r="L298" s="79"/>
      <c r="M298" s="77"/>
      <c r="N298" s="81"/>
      <c r="O298" s="79"/>
    </row>
    <row r="299" spans="1:15" x14ac:dyDescent="0.25">
      <c r="A299" s="59"/>
      <c r="B299" s="60"/>
      <c r="C299" s="61" t="str">
        <f>IFERROR(IF(B299="No CAS","",INDEX('DEQ Pollutant List'!$C$7:$C$614,MATCH('3. Pollutant Emissions - EF'!B299,'DEQ Pollutant List'!$B$7:$B$614,0))),"")</f>
        <v/>
      </c>
      <c r="D299" s="68" t="str">
        <f>IFERROR(IF(OR($B299="",$B299="No CAS"),INDEX('DEQ Pollutant List'!$A$7:$A$614,MATCH($C299,'DEQ Pollutant List'!$C$7:$C$614,0)),INDEX('DEQ Pollutant List'!$A$7:$A$614,MATCH($B299,'DEQ Pollutant List'!$B$7:$B$614,0))),"")</f>
        <v/>
      </c>
      <c r="E299" s="76"/>
      <c r="F299" s="77"/>
      <c r="G299" s="78"/>
      <c r="H299" s="79"/>
      <c r="I299" s="80"/>
      <c r="J299" s="77"/>
      <c r="K299" s="81"/>
      <c r="L299" s="79"/>
      <c r="M299" s="77"/>
      <c r="N299" s="81"/>
      <c r="O299" s="79"/>
    </row>
    <row r="300" spans="1:15" x14ac:dyDescent="0.25">
      <c r="A300" s="59"/>
      <c r="B300" s="60"/>
      <c r="C300" s="61" t="str">
        <f>IFERROR(IF(B300="No CAS","",INDEX('DEQ Pollutant List'!$C$7:$C$614,MATCH('3. Pollutant Emissions - EF'!B300,'DEQ Pollutant List'!$B$7:$B$614,0))),"")</f>
        <v/>
      </c>
      <c r="D300" s="68" t="str">
        <f>IFERROR(IF(OR($B300="",$B300="No CAS"),INDEX('DEQ Pollutant List'!$A$7:$A$614,MATCH($C300,'DEQ Pollutant List'!$C$7:$C$614,0)),INDEX('DEQ Pollutant List'!$A$7:$A$614,MATCH($B300,'DEQ Pollutant List'!$B$7:$B$614,0))),"")</f>
        <v/>
      </c>
      <c r="E300" s="76"/>
      <c r="F300" s="77"/>
      <c r="G300" s="78"/>
      <c r="H300" s="79"/>
      <c r="I300" s="80"/>
      <c r="J300" s="77"/>
      <c r="K300" s="81"/>
      <c r="L300" s="79"/>
      <c r="M300" s="77"/>
      <c r="N300" s="81"/>
      <c r="O300" s="79"/>
    </row>
    <row r="301" spans="1:15" x14ac:dyDescent="0.25">
      <c r="A301" s="59"/>
      <c r="B301" s="60"/>
      <c r="C301" s="61" t="str">
        <f>IFERROR(IF(B301="No CAS","",INDEX('DEQ Pollutant List'!$C$7:$C$614,MATCH('3. Pollutant Emissions - EF'!B301,'DEQ Pollutant List'!$B$7:$B$614,0))),"")</f>
        <v/>
      </c>
      <c r="D301" s="68" t="str">
        <f>IFERROR(IF(OR($B301="",$B301="No CAS"),INDEX('DEQ Pollutant List'!$A$7:$A$614,MATCH($C301,'DEQ Pollutant List'!$C$7:$C$614,0)),INDEX('DEQ Pollutant List'!$A$7:$A$614,MATCH($B301,'DEQ Pollutant List'!$B$7:$B$614,0))),"")</f>
        <v/>
      </c>
      <c r="E301" s="76"/>
      <c r="F301" s="77"/>
      <c r="G301" s="78"/>
      <c r="H301" s="79"/>
      <c r="I301" s="80"/>
      <c r="J301" s="77"/>
      <c r="K301" s="81"/>
      <c r="L301" s="79"/>
      <c r="M301" s="77"/>
      <c r="N301" s="81"/>
      <c r="O301" s="79"/>
    </row>
    <row r="302" spans="1:15" x14ac:dyDescent="0.25">
      <c r="A302" s="59"/>
      <c r="B302" s="60"/>
      <c r="C302" s="61" t="str">
        <f>IFERROR(IF(B302="No CAS","",INDEX('DEQ Pollutant List'!$C$7:$C$614,MATCH('3. Pollutant Emissions - EF'!B302,'DEQ Pollutant List'!$B$7:$B$614,0))),"")</f>
        <v/>
      </c>
      <c r="D302" s="68" t="str">
        <f>IFERROR(IF(OR($B302="",$B302="No CAS"),INDEX('DEQ Pollutant List'!$A$7:$A$614,MATCH($C302,'DEQ Pollutant List'!$C$7:$C$614,0)),INDEX('DEQ Pollutant List'!$A$7:$A$614,MATCH($B302,'DEQ Pollutant List'!$B$7:$B$614,0))),"")</f>
        <v/>
      </c>
      <c r="E302" s="76"/>
      <c r="F302" s="77"/>
      <c r="G302" s="78"/>
      <c r="H302" s="79"/>
      <c r="I302" s="80"/>
      <c r="J302" s="77"/>
      <c r="K302" s="81"/>
      <c r="L302" s="79"/>
      <c r="M302" s="77"/>
      <c r="N302" s="81"/>
      <c r="O302" s="79"/>
    </row>
    <row r="303" spans="1:15" x14ac:dyDescent="0.25">
      <c r="A303" s="59"/>
      <c r="B303" s="60"/>
      <c r="C303" s="61" t="str">
        <f>IFERROR(IF(B303="No CAS","",INDEX('DEQ Pollutant List'!$C$7:$C$614,MATCH('3. Pollutant Emissions - EF'!B303,'DEQ Pollutant List'!$B$7:$B$614,0))),"")</f>
        <v/>
      </c>
      <c r="D303" s="68" t="str">
        <f>IFERROR(IF(OR($B303="",$B303="No CAS"),INDEX('DEQ Pollutant List'!$A$7:$A$614,MATCH($C303,'DEQ Pollutant List'!$C$7:$C$614,0)),INDEX('DEQ Pollutant List'!$A$7:$A$614,MATCH($B303,'DEQ Pollutant List'!$B$7:$B$614,0))),"")</f>
        <v/>
      </c>
      <c r="E303" s="76"/>
      <c r="F303" s="77"/>
      <c r="G303" s="78"/>
      <c r="H303" s="79"/>
      <c r="I303" s="80"/>
      <c r="J303" s="77"/>
      <c r="K303" s="81"/>
      <c r="L303" s="79"/>
      <c r="M303" s="77"/>
      <c r="N303" s="81"/>
      <c r="O303" s="79"/>
    </row>
    <row r="304" spans="1:15" x14ac:dyDescent="0.25">
      <c r="A304" s="59"/>
      <c r="B304" s="60"/>
      <c r="C304" s="61" t="str">
        <f>IFERROR(IF(B304="No CAS","",INDEX('DEQ Pollutant List'!$C$7:$C$614,MATCH('3. Pollutant Emissions - EF'!B304,'DEQ Pollutant List'!$B$7:$B$614,0))),"")</f>
        <v/>
      </c>
      <c r="D304" s="68" t="str">
        <f>IFERROR(IF(OR($B304="",$B304="No CAS"),INDEX('DEQ Pollutant List'!$A$7:$A$614,MATCH($C304,'DEQ Pollutant List'!$C$7:$C$614,0)),INDEX('DEQ Pollutant List'!$A$7:$A$614,MATCH($B304,'DEQ Pollutant List'!$B$7:$B$614,0))),"")</f>
        <v/>
      </c>
      <c r="E304" s="76"/>
      <c r="F304" s="77"/>
      <c r="G304" s="78"/>
      <c r="H304" s="79"/>
      <c r="I304" s="80"/>
      <c r="J304" s="77"/>
      <c r="K304" s="81"/>
      <c r="L304" s="79"/>
      <c r="M304" s="77"/>
      <c r="N304" s="81"/>
      <c r="O304" s="79"/>
    </row>
    <row r="305" spans="1:15" x14ac:dyDescent="0.25">
      <c r="A305" s="59"/>
      <c r="B305" s="60"/>
      <c r="C305" s="61" t="str">
        <f>IFERROR(IF(B305="No CAS","",INDEX('DEQ Pollutant List'!$C$7:$C$614,MATCH('3. Pollutant Emissions - EF'!B305,'DEQ Pollutant List'!$B$7:$B$614,0))),"")</f>
        <v/>
      </c>
      <c r="D305" s="68" t="str">
        <f>IFERROR(IF(OR($B305="",$B305="No CAS"),INDEX('DEQ Pollutant List'!$A$7:$A$614,MATCH($C305,'DEQ Pollutant List'!$C$7:$C$614,0)),INDEX('DEQ Pollutant List'!$A$7:$A$614,MATCH($B305,'DEQ Pollutant List'!$B$7:$B$614,0))),"")</f>
        <v/>
      </c>
      <c r="E305" s="76"/>
      <c r="F305" s="77"/>
      <c r="G305" s="78"/>
      <c r="H305" s="79"/>
      <c r="I305" s="80"/>
      <c r="J305" s="77"/>
      <c r="K305" s="81"/>
      <c r="L305" s="79"/>
      <c r="M305" s="77"/>
      <c r="N305" s="81"/>
      <c r="O305" s="79"/>
    </row>
    <row r="306" spans="1:15" x14ac:dyDescent="0.25">
      <c r="A306" s="59"/>
      <c r="B306" s="60"/>
      <c r="C306" s="61" t="str">
        <f>IFERROR(IF(B306="No CAS","",INDEX('DEQ Pollutant List'!$C$7:$C$614,MATCH('3. Pollutant Emissions - EF'!B306,'DEQ Pollutant List'!$B$7:$B$614,0))),"")</f>
        <v/>
      </c>
      <c r="D306" s="68" t="str">
        <f>IFERROR(IF(OR($B306="",$B306="No CAS"),INDEX('DEQ Pollutant List'!$A$7:$A$614,MATCH($C306,'DEQ Pollutant List'!$C$7:$C$614,0)),INDEX('DEQ Pollutant List'!$A$7:$A$614,MATCH($B306,'DEQ Pollutant List'!$B$7:$B$614,0))),"")</f>
        <v/>
      </c>
      <c r="E306" s="76"/>
      <c r="F306" s="77"/>
      <c r="G306" s="78"/>
      <c r="H306" s="79"/>
      <c r="I306" s="80"/>
      <c r="J306" s="77"/>
      <c r="K306" s="81"/>
      <c r="L306" s="79"/>
      <c r="M306" s="77"/>
      <c r="N306" s="81"/>
      <c r="O306" s="79"/>
    </row>
    <row r="307" spans="1:15" x14ac:dyDescent="0.25">
      <c r="A307" s="59"/>
      <c r="B307" s="60"/>
      <c r="C307" s="61" t="str">
        <f>IFERROR(IF(B307="No CAS","",INDEX('DEQ Pollutant List'!$C$7:$C$614,MATCH('3. Pollutant Emissions - EF'!B307,'DEQ Pollutant List'!$B$7:$B$614,0))),"")</f>
        <v/>
      </c>
      <c r="D307" s="68" t="str">
        <f>IFERROR(IF(OR($B307="",$B307="No CAS"),INDEX('DEQ Pollutant List'!$A$7:$A$614,MATCH($C307,'DEQ Pollutant List'!$C$7:$C$614,0)),INDEX('DEQ Pollutant List'!$A$7:$A$614,MATCH($B307,'DEQ Pollutant List'!$B$7:$B$614,0))),"")</f>
        <v/>
      </c>
      <c r="E307" s="76"/>
      <c r="F307" s="77"/>
      <c r="G307" s="78"/>
      <c r="H307" s="79"/>
      <c r="I307" s="80"/>
      <c r="J307" s="77"/>
      <c r="K307" s="81"/>
      <c r="L307" s="79"/>
      <c r="M307" s="77"/>
      <c r="N307" s="81"/>
      <c r="O307" s="79"/>
    </row>
    <row r="308" spans="1:15" x14ac:dyDescent="0.25">
      <c r="A308" s="59"/>
      <c r="B308" s="60"/>
      <c r="C308" s="61" t="str">
        <f>IFERROR(IF(B308="No CAS","",INDEX('DEQ Pollutant List'!$C$7:$C$614,MATCH('3. Pollutant Emissions - EF'!B308,'DEQ Pollutant List'!$B$7:$B$614,0))),"")</f>
        <v/>
      </c>
      <c r="D308" s="68" t="str">
        <f>IFERROR(IF(OR($B308="",$B308="No CAS"),INDEX('DEQ Pollutant List'!$A$7:$A$614,MATCH($C308,'DEQ Pollutant List'!$C$7:$C$614,0)),INDEX('DEQ Pollutant List'!$A$7:$A$614,MATCH($B308,'DEQ Pollutant List'!$B$7:$B$614,0))),"")</f>
        <v/>
      </c>
      <c r="E308" s="76"/>
      <c r="F308" s="77"/>
      <c r="G308" s="78"/>
      <c r="H308" s="79"/>
      <c r="I308" s="80"/>
      <c r="J308" s="77"/>
      <c r="K308" s="81"/>
      <c r="L308" s="79"/>
      <c r="M308" s="77"/>
      <c r="N308" s="81"/>
      <c r="O308" s="79"/>
    </row>
    <row r="309" spans="1:15" x14ac:dyDescent="0.25">
      <c r="A309" s="59"/>
      <c r="B309" s="60"/>
      <c r="C309" s="61" t="str">
        <f>IFERROR(IF(B309="No CAS","",INDEX('DEQ Pollutant List'!$C$7:$C$614,MATCH('3. Pollutant Emissions - EF'!B309,'DEQ Pollutant List'!$B$7:$B$614,0))),"")</f>
        <v/>
      </c>
      <c r="D309" s="68" t="str">
        <f>IFERROR(IF(OR($B309="",$B309="No CAS"),INDEX('DEQ Pollutant List'!$A$7:$A$614,MATCH($C309,'DEQ Pollutant List'!$C$7:$C$614,0)),INDEX('DEQ Pollutant List'!$A$7:$A$614,MATCH($B309,'DEQ Pollutant List'!$B$7:$B$614,0))),"")</f>
        <v/>
      </c>
      <c r="E309" s="76"/>
      <c r="F309" s="77"/>
      <c r="G309" s="78"/>
      <c r="H309" s="79"/>
      <c r="I309" s="80"/>
      <c r="J309" s="77"/>
      <c r="K309" s="81"/>
      <c r="L309" s="79"/>
      <c r="M309" s="77"/>
      <c r="N309" s="81"/>
      <c r="O309" s="79"/>
    </row>
    <row r="310" spans="1:15" x14ac:dyDescent="0.25">
      <c r="A310" s="59"/>
      <c r="B310" s="60"/>
      <c r="C310" s="61" t="str">
        <f>IFERROR(IF(B310="No CAS","",INDEX('DEQ Pollutant List'!$C$7:$C$614,MATCH('3. Pollutant Emissions - EF'!B310,'DEQ Pollutant List'!$B$7:$B$614,0))),"")</f>
        <v/>
      </c>
      <c r="D310" s="68" t="str">
        <f>IFERROR(IF(OR($B310="",$B310="No CAS"),INDEX('DEQ Pollutant List'!$A$7:$A$614,MATCH($C310,'DEQ Pollutant List'!$C$7:$C$614,0)),INDEX('DEQ Pollutant List'!$A$7:$A$614,MATCH($B310,'DEQ Pollutant List'!$B$7:$B$614,0))),"")</f>
        <v/>
      </c>
      <c r="E310" s="76"/>
      <c r="F310" s="77"/>
      <c r="G310" s="78"/>
      <c r="H310" s="79"/>
      <c r="I310" s="80"/>
      <c r="J310" s="77"/>
      <c r="K310" s="81"/>
      <c r="L310" s="79"/>
      <c r="M310" s="77"/>
      <c r="N310" s="81"/>
      <c r="O310" s="79"/>
    </row>
    <row r="311" spans="1:15" x14ac:dyDescent="0.25">
      <c r="A311" s="59"/>
      <c r="B311" s="60"/>
      <c r="C311" s="61" t="str">
        <f>IFERROR(IF(B311="No CAS","",INDEX('DEQ Pollutant List'!$C$7:$C$614,MATCH('3. Pollutant Emissions - EF'!B311,'DEQ Pollutant List'!$B$7:$B$614,0))),"")</f>
        <v/>
      </c>
      <c r="D311" s="68" t="str">
        <f>IFERROR(IF(OR($B311="",$B311="No CAS"),INDEX('DEQ Pollutant List'!$A$7:$A$614,MATCH($C311,'DEQ Pollutant List'!$C$7:$C$614,0)),INDEX('DEQ Pollutant List'!$A$7:$A$614,MATCH($B311,'DEQ Pollutant List'!$B$7:$B$614,0))),"")</f>
        <v/>
      </c>
      <c r="E311" s="76"/>
      <c r="F311" s="77"/>
      <c r="G311" s="78"/>
      <c r="H311" s="79"/>
      <c r="I311" s="80"/>
      <c r="J311" s="77"/>
      <c r="K311" s="81"/>
      <c r="L311" s="79"/>
      <c r="M311" s="77"/>
      <c r="N311" s="81"/>
      <c r="O311" s="79"/>
    </row>
    <row r="312" spans="1:15" x14ac:dyDescent="0.25">
      <c r="A312" s="59"/>
      <c r="B312" s="60"/>
      <c r="C312" s="61" t="str">
        <f>IFERROR(IF(B312="No CAS","",INDEX('DEQ Pollutant List'!$C$7:$C$614,MATCH('3. Pollutant Emissions - EF'!B312,'DEQ Pollutant List'!$B$7:$B$614,0))),"")</f>
        <v/>
      </c>
      <c r="D312" s="68" t="str">
        <f>IFERROR(IF(OR($B312="",$B312="No CAS"),INDEX('DEQ Pollutant List'!$A$7:$A$614,MATCH($C312,'DEQ Pollutant List'!$C$7:$C$614,0)),INDEX('DEQ Pollutant List'!$A$7:$A$614,MATCH($B312,'DEQ Pollutant List'!$B$7:$B$614,0))),"")</f>
        <v/>
      </c>
      <c r="E312" s="76"/>
      <c r="F312" s="77"/>
      <c r="G312" s="78"/>
      <c r="H312" s="79"/>
      <c r="I312" s="80"/>
      <c r="J312" s="77"/>
      <c r="K312" s="81"/>
      <c r="L312" s="79"/>
      <c r="M312" s="77"/>
      <c r="N312" s="81"/>
      <c r="O312" s="79"/>
    </row>
    <row r="313" spans="1:15" x14ac:dyDescent="0.25">
      <c r="A313" s="59"/>
      <c r="B313" s="60"/>
      <c r="C313" s="61" t="str">
        <f>IFERROR(IF(B313="No CAS","",INDEX('DEQ Pollutant List'!$C$7:$C$614,MATCH('3. Pollutant Emissions - EF'!B313,'DEQ Pollutant List'!$B$7:$B$614,0))),"")</f>
        <v/>
      </c>
      <c r="D313" s="68" t="str">
        <f>IFERROR(IF(OR($B313="",$B313="No CAS"),INDEX('DEQ Pollutant List'!$A$7:$A$614,MATCH($C313,'DEQ Pollutant List'!$C$7:$C$614,0)),INDEX('DEQ Pollutant List'!$A$7:$A$614,MATCH($B313,'DEQ Pollutant List'!$B$7:$B$614,0))),"")</f>
        <v/>
      </c>
      <c r="E313" s="76"/>
      <c r="F313" s="77"/>
      <c r="G313" s="78"/>
      <c r="H313" s="79"/>
      <c r="I313" s="80"/>
      <c r="J313" s="77"/>
      <c r="K313" s="81"/>
      <c r="L313" s="79"/>
      <c r="M313" s="77"/>
      <c r="N313" s="81"/>
      <c r="O313" s="79"/>
    </row>
    <row r="314" spans="1:15" x14ac:dyDescent="0.25">
      <c r="A314" s="59"/>
      <c r="B314" s="60"/>
      <c r="C314" s="61" t="str">
        <f>IFERROR(IF(B314="No CAS","",INDEX('DEQ Pollutant List'!$C$7:$C$614,MATCH('3. Pollutant Emissions - EF'!B314,'DEQ Pollutant List'!$B$7:$B$614,0))),"")</f>
        <v/>
      </c>
      <c r="D314" s="68" t="str">
        <f>IFERROR(IF(OR($B314="",$B314="No CAS"),INDEX('DEQ Pollutant List'!$A$7:$A$614,MATCH($C314,'DEQ Pollutant List'!$C$7:$C$614,0)),INDEX('DEQ Pollutant List'!$A$7:$A$614,MATCH($B314,'DEQ Pollutant List'!$B$7:$B$614,0))),"")</f>
        <v/>
      </c>
      <c r="E314" s="76"/>
      <c r="F314" s="77"/>
      <c r="G314" s="78"/>
      <c r="H314" s="79"/>
      <c r="I314" s="80"/>
      <c r="J314" s="77"/>
      <c r="K314" s="81"/>
      <c r="L314" s="79"/>
      <c r="M314" s="77"/>
      <c r="N314" s="81"/>
      <c r="O314" s="79"/>
    </row>
    <row r="315" spans="1:15" x14ac:dyDescent="0.25">
      <c r="A315" s="59"/>
      <c r="B315" s="60"/>
      <c r="C315" s="61" t="str">
        <f>IFERROR(IF(B315="No CAS","",INDEX('DEQ Pollutant List'!$C$7:$C$614,MATCH('3. Pollutant Emissions - EF'!B315,'DEQ Pollutant List'!$B$7:$B$614,0))),"")</f>
        <v/>
      </c>
      <c r="D315" s="68" t="str">
        <f>IFERROR(IF(OR($B315="",$B315="No CAS"),INDEX('DEQ Pollutant List'!$A$7:$A$614,MATCH($C315,'DEQ Pollutant List'!$C$7:$C$614,0)),INDEX('DEQ Pollutant List'!$A$7:$A$614,MATCH($B315,'DEQ Pollutant List'!$B$7:$B$614,0))),"")</f>
        <v/>
      </c>
      <c r="E315" s="76"/>
      <c r="F315" s="77"/>
      <c r="G315" s="78"/>
      <c r="H315" s="79"/>
      <c r="I315" s="80"/>
      <c r="J315" s="77"/>
      <c r="K315" s="81"/>
      <c r="L315" s="79"/>
      <c r="M315" s="77"/>
      <c r="N315" s="81"/>
      <c r="O315" s="79"/>
    </row>
    <row r="316" spans="1:15" x14ac:dyDescent="0.25">
      <c r="A316" s="59"/>
      <c r="B316" s="60"/>
      <c r="C316" s="61" t="str">
        <f>IFERROR(IF(B316="No CAS","",INDEX('DEQ Pollutant List'!$C$7:$C$614,MATCH('3. Pollutant Emissions - EF'!B316,'DEQ Pollutant List'!$B$7:$B$614,0))),"")</f>
        <v/>
      </c>
      <c r="D316" s="68" t="str">
        <f>IFERROR(IF(OR($B316="",$B316="No CAS"),INDEX('DEQ Pollutant List'!$A$7:$A$614,MATCH($C316,'DEQ Pollutant List'!$C$7:$C$614,0)),INDEX('DEQ Pollutant List'!$A$7:$A$614,MATCH($B316,'DEQ Pollutant List'!$B$7:$B$614,0))),"")</f>
        <v/>
      </c>
      <c r="E316" s="76"/>
      <c r="F316" s="77"/>
      <c r="G316" s="78"/>
      <c r="H316" s="79"/>
      <c r="I316" s="80"/>
      <c r="J316" s="77"/>
      <c r="K316" s="81"/>
      <c r="L316" s="79"/>
      <c r="M316" s="77"/>
      <c r="N316" s="81"/>
      <c r="O316" s="79"/>
    </row>
    <row r="317" spans="1:15" x14ac:dyDescent="0.25">
      <c r="A317" s="59"/>
      <c r="B317" s="60"/>
      <c r="C317" s="61" t="str">
        <f>IFERROR(IF(B317="No CAS","",INDEX('DEQ Pollutant List'!$C$7:$C$614,MATCH('3. Pollutant Emissions - EF'!B317,'DEQ Pollutant List'!$B$7:$B$614,0))),"")</f>
        <v/>
      </c>
      <c r="D317" s="68" t="str">
        <f>IFERROR(IF(OR($B317="",$B317="No CAS"),INDEX('DEQ Pollutant List'!$A$7:$A$614,MATCH($C317,'DEQ Pollutant List'!$C$7:$C$614,0)),INDEX('DEQ Pollutant List'!$A$7:$A$614,MATCH($B317,'DEQ Pollutant List'!$B$7:$B$614,0))),"")</f>
        <v/>
      </c>
      <c r="E317" s="76"/>
      <c r="F317" s="77"/>
      <c r="G317" s="78"/>
      <c r="H317" s="79"/>
      <c r="I317" s="80"/>
      <c r="J317" s="77"/>
      <c r="K317" s="81"/>
      <c r="L317" s="79"/>
      <c r="M317" s="77"/>
      <c r="N317" s="81"/>
      <c r="O317" s="79"/>
    </row>
    <row r="318" spans="1:15" x14ac:dyDescent="0.25">
      <c r="A318" s="59"/>
      <c r="B318" s="60"/>
      <c r="C318" s="61" t="str">
        <f>IFERROR(IF(B318="No CAS","",INDEX('DEQ Pollutant List'!$C$7:$C$614,MATCH('3. Pollutant Emissions - EF'!B318,'DEQ Pollutant List'!$B$7:$B$614,0))),"")</f>
        <v/>
      </c>
      <c r="D318" s="68" t="str">
        <f>IFERROR(IF(OR($B318="",$B318="No CAS"),INDEX('DEQ Pollutant List'!$A$7:$A$614,MATCH($C318,'DEQ Pollutant List'!$C$7:$C$614,0)),INDEX('DEQ Pollutant List'!$A$7:$A$614,MATCH($B318,'DEQ Pollutant List'!$B$7:$B$614,0))),"")</f>
        <v/>
      </c>
      <c r="E318" s="76"/>
      <c r="F318" s="77"/>
      <c r="G318" s="78"/>
      <c r="H318" s="79"/>
      <c r="I318" s="80"/>
      <c r="J318" s="77"/>
      <c r="K318" s="81"/>
      <c r="L318" s="79"/>
      <c r="M318" s="77"/>
      <c r="N318" s="81"/>
      <c r="O318" s="79"/>
    </row>
    <row r="319" spans="1:15" x14ac:dyDescent="0.25">
      <c r="A319" s="59"/>
      <c r="B319" s="60"/>
      <c r="C319" s="61" t="str">
        <f>IFERROR(IF(B319="No CAS","",INDEX('DEQ Pollutant List'!$C$7:$C$614,MATCH('3. Pollutant Emissions - EF'!B319,'DEQ Pollutant List'!$B$7:$B$614,0))),"")</f>
        <v/>
      </c>
      <c r="D319" s="68" t="str">
        <f>IFERROR(IF(OR($B319="",$B319="No CAS"),INDEX('DEQ Pollutant List'!$A$7:$A$614,MATCH($C319,'DEQ Pollutant List'!$C$7:$C$614,0)),INDEX('DEQ Pollutant List'!$A$7:$A$614,MATCH($B319,'DEQ Pollutant List'!$B$7:$B$614,0))),"")</f>
        <v/>
      </c>
      <c r="E319" s="76"/>
      <c r="F319" s="77"/>
      <c r="G319" s="78"/>
      <c r="H319" s="79"/>
      <c r="I319" s="80"/>
      <c r="J319" s="77"/>
      <c r="K319" s="81"/>
      <c r="L319" s="79"/>
      <c r="M319" s="77"/>
      <c r="N319" s="81"/>
      <c r="O319" s="79"/>
    </row>
    <row r="320" spans="1:15" x14ac:dyDescent="0.25">
      <c r="A320" s="59"/>
      <c r="B320" s="60"/>
      <c r="C320" s="61" t="str">
        <f>IFERROR(IF(B320="No CAS","",INDEX('DEQ Pollutant List'!$C$7:$C$614,MATCH('3. Pollutant Emissions - EF'!B320,'DEQ Pollutant List'!$B$7:$B$614,0))),"")</f>
        <v/>
      </c>
      <c r="D320" s="68" t="str">
        <f>IFERROR(IF(OR($B320="",$B320="No CAS"),INDEX('DEQ Pollutant List'!$A$7:$A$614,MATCH($C320,'DEQ Pollutant List'!$C$7:$C$614,0)),INDEX('DEQ Pollutant List'!$A$7:$A$614,MATCH($B320,'DEQ Pollutant List'!$B$7:$B$614,0))),"")</f>
        <v/>
      </c>
      <c r="E320" s="76"/>
      <c r="F320" s="77"/>
      <c r="G320" s="78"/>
      <c r="H320" s="79"/>
      <c r="I320" s="80"/>
      <c r="J320" s="77"/>
      <c r="K320" s="81"/>
      <c r="L320" s="79"/>
      <c r="M320" s="77"/>
      <c r="N320" s="81"/>
      <c r="O320" s="79"/>
    </row>
    <row r="321" spans="1:15" x14ac:dyDescent="0.25">
      <c r="A321" s="59"/>
      <c r="B321" s="60"/>
      <c r="C321" s="61" t="str">
        <f>IFERROR(IF(B321="No CAS","",INDEX('DEQ Pollutant List'!$C$7:$C$614,MATCH('3. Pollutant Emissions - EF'!B321,'DEQ Pollutant List'!$B$7:$B$614,0))),"")</f>
        <v/>
      </c>
      <c r="D321" s="68" t="str">
        <f>IFERROR(IF(OR($B321="",$B321="No CAS"),INDEX('DEQ Pollutant List'!$A$7:$A$614,MATCH($C321,'DEQ Pollutant List'!$C$7:$C$614,0)),INDEX('DEQ Pollutant List'!$A$7:$A$614,MATCH($B321,'DEQ Pollutant List'!$B$7:$B$614,0))),"")</f>
        <v/>
      </c>
      <c r="E321" s="76"/>
      <c r="F321" s="77"/>
      <c r="G321" s="78"/>
      <c r="H321" s="79"/>
      <c r="I321" s="80"/>
      <c r="J321" s="77"/>
      <c r="K321" s="81"/>
      <c r="L321" s="79"/>
      <c r="M321" s="77"/>
      <c r="N321" s="81"/>
      <c r="O321" s="79"/>
    </row>
    <row r="322" spans="1:15" x14ac:dyDescent="0.25">
      <c r="A322" s="59"/>
      <c r="B322" s="60"/>
      <c r="C322" s="61" t="str">
        <f>IFERROR(IF(B322="No CAS","",INDEX('DEQ Pollutant List'!$C$7:$C$614,MATCH('3. Pollutant Emissions - EF'!B322,'DEQ Pollutant List'!$B$7:$B$614,0))),"")</f>
        <v/>
      </c>
      <c r="D322" s="68" t="str">
        <f>IFERROR(IF(OR($B322="",$B322="No CAS"),INDEX('DEQ Pollutant List'!$A$7:$A$614,MATCH($C322,'DEQ Pollutant List'!$C$7:$C$614,0)),INDEX('DEQ Pollutant List'!$A$7:$A$614,MATCH($B322,'DEQ Pollutant List'!$B$7:$B$614,0))),"")</f>
        <v/>
      </c>
      <c r="E322" s="76"/>
      <c r="F322" s="77"/>
      <c r="G322" s="78"/>
      <c r="H322" s="79"/>
      <c r="I322" s="80"/>
      <c r="J322" s="77"/>
      <c r="K322" s="81"/>
      <c r="L322" s="79"/>
      <c r="M322" s="77"/>
      <c r="N322" s="81"/>
      <c r="O322" s="79"/>
    </row>
    <row r="323" spans="1:15" x14ac:dyDescent="0.25">
      <c r="A323" s="59"/>
      <c r="B323" s="60"/>
      <c r="C323" s="61" t="str">
        <f>IFERROR(IF(B323="No CAS","",INDEX('DEQ Pollutant List'!$C$7:$C$614,MATCH('3. Pollutant Emissions - EF'!B323,'DEQ Pollutant List'!$B$7:$B$614,0))),"")</f>
        <v/>
      </c>
      <c r="D323" s="68" t="str">
        <f>IFERROR(IF(OR($B323="",$B323="No CAS"),INDEX('DEQ Pollutant List'!$A$7:$A$614,MATCH($C323,'DEQ Pollutant List'!$C$7:$C$614,0)),INDEX('DEQ Pollutant List'!$A$7:$A$614,MATCH($B323,'DEQ Pollutant List'!$B$7:$B$614,0))),"")</f>
        <v/>
      </c>
      <c r="E323" s="76"/>
      <c r="F323" s="77"/>
      <c r="G323" s="78"/>
      <c r="H323" s="79"/>
      <c r="I323" s="80"/>
      <c r="J323" s="77"/>
      <c r="K323" s="81"/>
      <c r="L323" s="79"/>
      <c r="M323" s="77"/>
      <c r="N323" s="81"/>
      <c r="O323" s="79"/>
    </row>
    <row r="324" spans="1:15" x14ac:dyDescent="0.25">
      <c r="A324" s="59"/>
      <c r="B324" s="60"/>
      <c r="C324" s="61" t="str">
        <f>IFERROR(IF(B324="No CAS","",INDEX('DEQ Pollutant List'!$C$7:$C$614,MATCH('3. Pollutant Emissions - EF'!B324,'DEQ Pollutant List'!$B$7:$B$614,0))),"")</f>
        <v/>
      </c>
      <c r="D324" s="68" t="str">
        <f>IFERROR(IF(OR($B324="",$B324="No CAS"),INDEX('DEQ Pollutant List'!$A$7:$A$614,MATCH($C324,'DEQ Pollutant List'!$C$7:$C$614,0)),INDEX('DEQ Pollutant List'!$A$7:$A$614,MATCH($B324,'DEQ Pollutant List'!$B$7:$B$614,0))),"")</f>
        <v/>
      </c>
      <c r="E324" s="76"/>
      <c r="F324" s="77"/>
      <c r="G324" s="78"/>
      <c r="H324" s="79"/>
      <c r="I324" s="80"/>
      <c r="J324" s="77"/>
      <c r="K324" s="81"/>
      <c r="L324" s="79"/>
      <c r="M324" s="77"/>
      <c r="N324" s="81"/>
      <c r="O324" s="79"/>
    </row>
    <row r="325" spans="1:15" x14ac:dyDescent="0.25">
      <c r="A325" s="59"/>
      <c r="B325" s="60"/>
      <c r="C325" s="61" t="str">
        <f>IFERROR(IF(B325="No CAS","",INDEX('DEQ Pollutant List'!$C$7:$C$614,MATCH('3. Pollutant Emissions - EF'!B325,'DEQ Pollutant List'!$B$7:$B$614,0))),"")</f>
        <v/>
      </c>
      <c r="D325" s="68" t="str">
        <f>IFERROR(IF(OR($B325="",$B325="No CAS"),INDEX('DEQ Pollutant List'!$A$7:$A$614,MATCH($C325,'DEQ Pollutant List'!$C$7:$C$614,0)),INDEX('DEQ Pollutant List'!$A$7:$A$614,MATCH($B325,'DEQ Pollutant List'!$B$7:$B$614,0))),"")</f>
        <v/>
      </c>
      <c r="E325" s="76"/>
      <c r="F325" s="77"/>
      <c r="G325" s="78"/>
      <c r="H325" s="79"/>
      <c r="I325" s="80"/>
      <c r="J325" s="77"/>
      <c r="K325" s="81"/>
      <c r="L325" s="79"/>
      <c r="M325" s="77"/>
      <c r="N325" s="81"/>
      <c r="O325" s="79"/>
    </row>
    <row r="326" spans="1:15" x14ac:dyDescent="0.25">
      <c r="A326" s="59"/>
      <c r="B326" s="60"/>
      <c r="C326" s="61" t="str">
        <f>IFERROR(IF(B326="No CAS","",INDEX('DEQ Pollutant List'!$C$7:$C$614,MATCH('3. Pollutant Emissions - EF'!B326,'DEQ Pollutant List'!$B$7:$B$614,0))),"")</f>
        <v/>
      </c>
      <c r="D326" s="68" t="str">
        <f>IFERROR(IF(OR($B326="",$B326="No CAS"),INDEX('DEQ Pollutant List'!$A$7:$A$614,MATCH($C326,'DEQ Pollutant List'!$C$7:$C$614,0)),INDEX('DEQ Pollutant List'!$A$7:$A$614,MATCH($B326,'DEQ Pollutant List'!$B$7:$B$614,0))),"")</f>
        <v/>
      </c>
      <c r="E326" s="76"/>
      <c r="F326" s="77"/>
      <c r="G326" s="78"/>
      <c r="H326" s="79"/>
      <c r="I326" s="80"/>
      <c r="J326" s="77"/>
      <c r="K326" s="81"/>
      <c r="L326" s="79"/>
      <c r="M326" s="77"/>
      <c r="N326" s="81"/>
      <c r="O326" s="79"/>
    </row>
    <row r="327" spans="1:15" x14ac:dyDescent="0.25">
      <c r="A327" s="59"/>
      <c r="B327" s="60"/>
      <c r="C327" s="61" t="str">
        <f>IFERROR(IF(B327="No CAS","",INDEX('DEQ Pollutant List'!$C$7:$C$614,MATCH('3. Pollutant Emissions - EF'!B327,'DEQ Pollutant List'!$B$7:$B$614,0))),"")</f>
        <v/>
      </c>
      <c r="D327" s="68" t="str">
        <f>IFERROR(IF(OR($B327="",$B327="No CAS"),INDEX('DEQ Pollutant List'!$A$7:$A$614,MATCH($C327,'DEQ Pollutant List'!$C$7:$C$614,0)),INDEX('DEQ Pollutant List'!$A$7:$A$614,MATCH($B327,'DEQ Pollutant List'!$B$7:$B$614,0))),"")</f>
        <v/>
      </c>
      <c r="E327" s="76"/>
      <c r="F327" s="77"/>
      <c r="G327" s="78"/>
      <c r="H327" s="79"/>
      <c r="I327" s="80"/>
      <c r="J327" s="77"/>
      <c r="K327" s="81"/>
      <c r="L327" s="79"/>
      <c r="M327" s="77"/>
      <c r="N327" s="81"/>
      <c r="O327" s="79"/>
    </row>
    <row r="328" spans="1:15" x14ac:dyDescent="0.25">
      <c r="A328" s="59"/>
      <c r="B328" s="60"/>
      <c r="C328" s="61" t="str">
        <f>IFERROR(IF(B328="No CAS","",INDEX('DEQ Pollutant List'!$C$7:$C$614,MATCH('3. Pollutant Emissions - EF'!B328,'DEQ Pollutant List'!$B$7:$B$614,0))),"")</f>
        <v/>
      </c>
      <c r="D328" s="68" t="str">
        <f>IFERROR(IF(OR($B328="",$B328="No CAS"),INDEX('DEQ Pollutant List'!$A$7:$A$614,MATCH($C328,'DEQ Pollutant List'!$C$7:$C$614,0)),INDEX('DEQ Pollutant List'!$A$7:$A$614,MATCH($B328,'DEQ Pollutant List'!$B$7:$B$614,0))),"")</f>
        <v/>
      </c>
      <c r="E328" s="76"/>
      <c r="F328" s="77"/>
      <c r="G328" s="78"/>
      <c r="H328" s="79"/>
      <c r="I328" s="80"/>
      <c r="J328" s="77"/>
      <c r="K328" s="81"/>
      <c r="L328" s="79"/>
      <c r="M328" s="77"/>
      <c r="N328" s="81"/>
      <c r="O328" s="79"/>
    </row>
    <row r="329" spans="1:15" x14ac:dyDescent="0.25">
      <c r="A329" s="59"/>
      <c r="B329" s="60"/>
      <c r="C329" s="61" t="str">
        <f>IFERROR(IF(B329="No CAS","",INDEX('DEQ Pollutant List'!$C$7:$C$614,MATCH('3. Pollutant Emissions - EF'!B329,'DEQ Pollutant List'!$B$7:$B$614,0))),"")</f>
        <v/>
      </c>
      <c r="D329" s="68" t="str">
        <f>IFERROR(IF(OR($B329="",$B329="No CAS"),INDEX('DEQ Pollutant List'!$A$7:$A$614,MATCH($C329,'DEQ Pollutant List'!$C$7:$C$614,0)),INDEX('DEQ Pollutant List'!$A$7:$A$614,MATCH($B329,'DEQ Pollutant List'!$B$7:$B$614,0))),"")</f>
        <v/>
      </c>
      <c r="E329" s="76"/>
      <c r="F329" s="77"/>
      <c r="G329" s="78"/>
      <c r="H329" s="79"/>
      <c r="I329" s="80"/>
      <c r="J329" s="77"/>
      <c r="K329" s="81"/>
      <c r="L329" s="79"/>
      <c r="M329" s="77"/>
      <c r="N329" s="81"/>
      <c r="O329" s="79"/>
    </row>
    <row r="330" spans="1:15" x14ac:dyDescent="0.25">
      <c r="A330" s="59"/>
      <c r="B330" s="60"/>
      <c r="C330" s="61" t="str">
        <f>IFERROR(IF(B330="No CAS","",INDEX('DEQ Pollutant List'!$C$7:$C$614,MATCH('3. Pollutant Emissions - EF'!B330,'DEQ Pollutant List'!$B$7:$B$614,0))),"")</f>
        <v/>
      </c>
      <c r="D330" s="68" t="str">
        <f>IFERROR(IF(OR($B330="",$B330="No CAS"),INDEX('DEQ Pollutant List'!$A$7:$A$614,MATCH($C330,'DEQ Pollutant List'!$C$7:$C$614,0)),INDEX('DEQ Pollutant List'!$A$7:$A$614,MATCH($B330,'DEQ Pollutant List'!$B$7:$B$614,0))),"")</f>
        <v/>
      </c>
      <c r="E330" s="76"/>
      <c r="F330" s="77"/>
      <c r="G330" s="78"/>
      <c r="H330" s="79"/>
      <c r="I330" s="80"/>
      <c r="J330" s="77"/>
      <c r="K330" s="81"/>
      <c r="L330" s="79"/>
      <c r="M330" s="77"/>
      <c r="N330" s="81"/>
      <c r="O330" s="79"/>
    </row>
    <row r="331" spans="1:15" x14ac:dyDescent="0.25">
      <c r="A331" s="59"/>
      <c r="B331" s="60"/>
      <c r="C331" s="61" t="str">
        <f>IFERROR(IF(B331="No CAS","",INDEX('DEQ Pollutant List'!$C$7:$C$614,MATCH('3. Pollutant Emissions - EF'!B331,'DEQ Pollutant List'!$B$7:$B$614,0))),"")</f>
        <v/>
      </c>
      <c r="D331" s="68" t="str">
        <f>IFERROR(IF(OR($B331="",$B331="No CAS"),INDEX('DEQ Pollutant List'!$A$7:$A$614,MATCH($C331,'DEQ Pollutant List'!$C$7:$C$614,0)),INDEX('DEQ Pollutant List'!$A$7:$A$614,MATCH($B331,'DEQ Pollutant List'!$B$7:$B$614,0))),"")</f>
        <v/>
      </c>
      <c r="E331" s="76"/>
      <c r="F331" s="77"/>
      <c r="G331" s="78"/>
      <c r="H331" s="79"/>
      <c r="I331" s="80"/>
      <c r="J331" s="77"/>
      <c r="K331" s="81"/>
      <c r="L331" s="79"/>
      <c r="M331" s="77"/>
      <c r="N331" s="81"/>
      <c r="O331" s="79"/>
    </row>
    <row r="332" spans="1:15" x14ac:dyDescent="0.25">
      <c r="A332" s="59"/>
      <c r="B332" s="60"/>
      <c r="C332" s="61" t="str">
        <f>IFERROR(IF(B332="No CAS","",INDEX('DEQ Pollutant List'!$C$7:$C$614,MATCH('3. Pollutant Emissions - EF'!B332,'DEQ Pollutant List'!$B$7:$B$614,0))),"")</f>
        <v/>
      </c>
      <c r="D332" s="68" t="str">
        <f>IFERROR(IF(OR($B332="",$B332="No CAS"),INDEX('DEQ Pollutant List'!$A$7:$A$614,MATCH($C332,'DEQ Pollutant List'!$C$7:$C$614,0)),INDEX('DEQ Pollutant List'!$A$7:$A$614,MATCH($B332,'DEQ Pollutant List'!$B$7:$B$614,0))),"")</f>
        <v/>
      </c>
      <c r="E332" s="76"/>
      <c r="F332" s="77"/>
      <c r="G332" s="78"/>
      <c r="H332" s="79"/>
      <c r="I332" s="80"/>
      <c r="J332" s="77"/>
      <c r="K332" s="81"/>
      <c r="L332" s="79"/>
      <c r="M332" s="77"/>
      <c r="N332" s="81"/>
      <c r="O332" s="79"/>
    </row>
    <row r="333" spans="1:15" x14ac:dyDescent="0.25">
      <c r="A333" s="59"/>
      <c r="B333" s="60"/>
      <c r="C333" s="61" t="str">
        <f>IFERROR(IF(B333="No CAS","",INDEX('DEQ Pollutant List'!$C$7:$C$614,MATCH('3. Pollutant Emissions - EF'!B333,'DEQ Pollutant List'!$B$7:$B$614,0))),"")</f>
        <v/>
      </c>
      <c r="D333" s="68" t="str">
        <f>IFERROR(IF(OR($B333="",$B333="No CAS"),INDEX('DEQ Pollutant List'!$A$7:$A$614,MATCH($C333,'DEQ Pollutant List'!$C$7:$C$614,0)),INDEX('DEQ Pollutant List'!$A$7:$A$614,MATCH($B333,'DEQ Pollutant List'!$B$7:$B$614,0))),"")</f>
        <v/>
      </c>
      <c r="E333" s="76"/>
      <c r="F333" s="77"/>
      <c r="G333" s="78"/>
      <c r="H333" s="79"/>
      <c r="I333" s="80"/>
      <c r="J333" s="77"/>
      <c r="K333" s="81"/>
      <c r="L333" s="79"/>
      <c r="M333" s="77"/>
      <c r="N333" s="81"/>
      <c r="O333" s="79"/>
    </row>
    <row r="334" spans="1:15" x14ac:dyDescent="0.25">
      <c r="A334" s="59"/>
      <c r="B334" s="60"/>
      <c r="C334" s="61" t="str">
        <f>IFERROR(IF(B334="No CAS","",INDEX('DEQ Pollutant List'!$C$7:$C$614,MATCH('3. Pollutant Emissions - EF'!B334,'DEQ Pollutant List'!$B$7:$B$614,0))),"")</f>
        <v/>
      </c>
      <c r="D334" s="68" t="str">
        <f>IFERROR(IF(OR($B334="",$B334="No CAS"),INDEX('DEQ Pollutant List'!$A$7:$A$614,MATCH($C334,'DEQ Pollutant List'!$C$7:$C$614,0)),INDEX('DEQ Pollutant List'!$A$7:$A$614,MATCH($B334,'DEQ Pollutant List'!$B$7:$B$614,0))),"")</f>
        <v/>
      </c>
      <c r="E334" s="76"/>
      <c r="F334" s="77"/>
      <c r="G334" s="78"/>
      <c r="H334" s="79"/>
      <c r="I334" s="80"/>
      <c r="J334" s="77"/>
      <c r="K334" s="81"/>
      <c r="L334" s="79"/>
      <c r="M334" s="77"/>
      <c r="N334" s="81"/>
      <c r="O334" s="79"/>
    </row>
    <row r="335" spans="1:15" x14ac:dyDescent="0.25">
      <c r="A335" s="59"/>
      <c r="B335" s="60"/>
      <c r="C335" s="61" t="str">
        <f>IFERROR(IF(B335="No CAS","",INDEX('DEQ Pollutant List'!$C$7:$C$614,MATCH('3. Pollutant Emissions - EF'!B335,'DEQ Pollutant List'!$B$7:$B$614,0))),"")</f>
        <v/>
      </c>
      <c r="D335" s="68" t="str">
        <f>IFERROR(IF(OR($B335="",$B335="No CAS"),INDEX('DEQ Pollutant List'!$A$7:$A$614,MATCH($C335,'DEQ Pollutant List'!$C$7:$C$614,0)),INDEX('DEQ Pollutant List'!$A$7:$A$614,MATCH($B335,'DEQ Pollutant List'!$B$7:$B$614,0))),"")</f>
        <v/>
      </c>
      <c r="E335" s="76"/>
      <c r="F335" s="77"/>
      <c r="G335" s="78"/>
      <c r="H335" s="79"/>
      <c r="I335" s="80"/>
      <c r="J335" s="77"/>
      <c r="K335" s="81"/>
      <c r="L335" s="79"/>
      <c r="M335" s="77"/>
      <c r="N335" s="81"/>
      <c r="O335" s="79"/>
    </row>
    <row r="336" spans="1:15" x14ac:dyDescent="0.25">
      <c r="A336" s="59"/>
      <c r="B336" s="60"/>
      <c r="C336" s="61" t="str">
        <f>IFERROR(IF(B336="No CAS","",INDEX('DEQ Pollutant List'!$C$7:$C$614,MATCH('3. Pollutant Emissions - EF'!B336,'DEQ Pollutant List'!$B$7:$B$614,0))),"")</f>
        <v/>
      </c>
      <c r="D336" s="68" t="str">
        <f>IFERROR(IF(OR($B336="",$B336="No CAS"),INDEX('DEQ Pollutant List'!$A$7:$A$614,MATCH($C336,'DEQ Pollutant List'!$C$7:$C$614,0)),INDEX('DEQ Pollutant List'!$A$7:$A$614,MATCH($B336,'DEQ Pollutant List'!$B$7:$B$614,0))),"")</f>
        <v/>
      </c>
      <c r="E336" s="76"/>
      <c r="F336" s="77"/>
      <c r="G336" s="78"/>
      <c r="H336" s="79"/>
      <c r="I336" s="80"/>
      <c r="J336" s="77"/>
      <c r="K336" s="81"/>
      <c r="L336" s="79"/>
      <c r="M336" s="77"/>
      <c r="N336" s="81"/>
      <c r="O336" s="79"/>
    </row>
    <row r="337" spans="1:15" x14ac:dyDescent="0.25">
      <c r="A337" s="59"/>
      <c r="B337" s="60"/>
      <c r="C337" s="61" t="str">
        <f>IFERROR(IF(B337="No CAS","",INDEX('DEQ Pollutant List'!$C$7:$C$614,MATCH('3. Pollutant Emissions - EF'!B337,'DEQ Pollutant List'!$B$7:$B$614,0))),"")</f>
        <v/>
      </c>
      <c r="D337" s="68" t="str">
        <f>IFERROR(IF(OR($B337="",$B337="No CAS"),INDEX('DEQ Pollutant List'!$A$7:$A$614,MATCH($C337,'DEQ Pollutant List'!$C$7:$C$614,0)),INDEX('DEQ Pollutant List'!$A$7:$A$614,MATCH($B337,'DEQ Pollutant List'!$B$7:$B$614,0))),"")</f>
        <v/>
      </c>
      <c r="E337" s="76"/>
      <c r="F337" s="77"/>
      <c r="G337" s="78"/>
      <c r="H337" s="79"/>
      <c r="I337" s="80"/>
      <c r="J337" s="77"/>
      <c r="K337" s="81"/>
      <c r="L337" s="79"/>
      <c r="M337" s="77"/>
      <c r="N337" s="81"/>
      <c r="O337" s="79"/>
    </row>
    <row r="338" spans="1:15" x14ac:dyDescent="0.25">
      <c r="A338" s="59"/>
      <c r="B338" s="60"/>
      <c r="C338" s="61" t="str">
        <f>IFERROR(IF(B338="No CAS","",INDEX('DEQ Pollutant List'!$C$7:$C$614,MATCH('3. Pollutant Emissions - EF'!B338,'DEQ Pollutant List'!$B$7:$B$614,0))),"")</f>
        <v/>
      </c>
      <c r="D338" s="68" t="str">
        <f>IFERROR(IF(OR($B338="",$B338="No CAS"),INDEX('DEQ Pollutant List'!$A$7:$A$614,MATCH($C338,'DEQ Pollutant List'!$C$7:$C$614,0)),INDEX('DEQ Pollutant List'!$A$7:$A$614,MATCH($B338,'DEQ Pollutant List'!$B$7:$B$614,0))),"")</f>
        <v/>
      </c>
      <c r="E338" s="76"/>
      <c r="F338" s="77"/>
      <c r="G338" s="78"/>
      <c r="H338" s="79"/>
      <c r="I338" s="80"/>
      <c r="J338" s="77"/>
      <c r="K338" s="81"/>
      <c r="L338" s="79"/>
      <c r="M338" s="77"/>
      <c r="N338" s="81"/>
      <c r="O338" s="79"/>
    </row>
    <row r="339" spans="1:15" x14ac:dyDescent="0.25">
      <c r="A339" s="59"/>
      <c r="B339" s="60"/>
      <c r="C339" s="61" t="str">
        <f>IFERROR(IF(B339="No CAS","",INDEX('DEQ Pollutant List'!$C$7:$C$614,MATCH('3. Pollutant Emissions - EF'!B339,'DEQ Pollutant List'!$B$7:$B$614,0))),"")</f>
        <v/>
      </c>
      <c r="D339" s="68" t="str">
        <f>IFERROR(IF(OR($B339="",$B339="No CAS"),INDEX('DEQ Pollutant List'!$A$7:$A$614,MATCH($C339,'DEQ Pollutant List'!$C$7:$C$614,0)),INDEX('DEQ Pollutant List'!$A$7:$A$614,MATCH($B339,'DEQ Pollutant List'!$B$7:$B$614,0))),"")</f>
        <v/>
      </c>
      <c r="E339" s="76"/>
      <c r="F339" s="77"/>
      <c r="G339" s="78"/>
      <c r="H339" s="79"/>
      <c r="I339" s="80"/>
      <c r="J339" s="77"/>
      <c r="K339" s="81"/>
      <c r="L339" s="79"/>
      <c r="M339" s="77"/>
      <c r="N339" s="81"/>
      <c r="O339" s="79"/>
    </row>
    <row r="340" spans="1:15" x14ac:dyDescent="0.25">
      <c r="A340" s="59"/>
      <c r="B340" s="60"/>
      <c r="C340" s="61" t="str">
        <f>IFERROR(IF(B340="No CAS","",INDEX('DEQ Pollutant List'!$C$7:$C$614,MATCH('3. Pollutant Emissions - EF'!B340,'DEQ Pollutant List'!$B$7:$B$614,0))),"")</f>
        <v/>
      </c>
      <c r="D340" s="68" t="str">
        <f>IFERROR(IF(OR($B340="",$B340="No CAS"),INDEX('DEQ Pollutant List'!$A$7:$A$614,MATCH($C340,'DEQ Pollutant List'!$C$7:$C$614,0)),INDEX('DEQ Pollutant List'!$A$7:$A$614,MATCH($B340,'DEQ Pollutant List'!$B$7:$B$614,0))),"")</f>
        <v/>
      </c>
      <c r="E340" s="76"/>
      <c r="F340" s="77"/>
      <c r="G340" s="78"/>
      <c r="H340" s="79"/>
      <c r="I340" s="80"/>
      <c r="J340" s="77"/>
      <c r="K340" s="81"/>
      <c r="L340" s="79"/>
      <c r="M340" s="77"/>
      <c r="N340" s="81"/>
      <c r="O340" s="79"/>
    </row>
    <row r="341" spans="1:15" x14ac:dyDescent="0.25">
      <c r="A341" s="59"/>
      <c r="B341" s="60"/>
      <c r="C341" s="61" t="str">
        <f>IFERROR(IF(B341="No CAS","",INDEX('DEQ Pollutant List'!$C$7:$C$614,MATCH('3. Pollutant Emissions - EF'!B341,'DEQ Pollutant List'!$B$7:$B$614,0))),"")</f>
        <v/>
      </c>
      <c r="D341" s="68" t="str">
        <f>IFERROR(IF(OR($B341="",$B341="No CAS"),INDEX('DEQ Pollutant List'!$A$7:$A$614,MATCH($C341,'DEQ Pollutant List'!$C$7:$C$614,0)),INDEX('DEQ Pollutant List'!$A$7:$A$614,MATCH($B341,'DEQ Pollutant List'!$B$7:$B$614,0))),"")</f>
        <v/>
      </c>
      <c r="E341" s="76"/>
      <c r="F341" s="77"/>
      <c r="G341" s="78"/>
      <c r="H341" s="79"/>
      <c r="I341" s="80"/>
      <c r="J341" s="77"/>
      <c r="K341" s="81"/>
      <c r="L341" s="79"/>
      <c r="M341" s="77"/>
      <c r="N341" s="81"/>
      <c r="O341" s="79"/>
    </row>
    <row r="342" spans="1:15" x14ac:dyDescent="0.25">
      <c r="A342" s="59"/>
      <c r="B342" s="60"/>
      <c r="C342" s="61" t="str">
        <f>IFERROR(IF(B342="No CAS","",INDEX('DEQ Pollutant List'!$C$7:$C$614,MATCH('3. Pollutant Emissions - EF'!B342,'DEQ Pollutant List'!$B$7:$B$614,0))),"")</f>
        <v/>
      </c>
      <c r="D342" s="68" t="str">
        <f>IFERROR(IF(OR($B342="",$B342="No CAS"),INDEX('DEQ Pollutant List'!$A$7:$A$614,MATCH($C342,'DEQ Pollutant List'!$C$7:$C$614,0)),INDEX('DEQ Pollutant List'!$A$7:$A$614,MATCH($B342,'DEQ Pollutant List'!$B$7:$B$614,0))),"")</f>
        <v/>
      </c>
      <c r="E342" s="76"/>
      <c r="F342" s="77"/>
      <c r="G342" s="78"/>
      <c r="H342" s="79"/>
      <c r="I342" s="80"/>
      <c r="J342" s="77"/>
      <c r="K342" s="81"/>
      <c r="L342" s="79"/>
      <c r="M342" s="77"/>
      <c r="N342" s="81"/>
      <c r="O342" s="79"/>
    </row>
    <row r="343" spans="1:15" x14ac:dyDescent="0.25">
      <c r="A343" s="59"/>
      <c r="B343" s="60"/>
      <c r="C343" s="61" t="str">
        <f>IFERROR(IF(B343="No CAS","",INDEX('DEQ Pollutant List'!$C$7:$C$614,MATCH('3. Pollutant Emissions - EF'!B343,'DEQ Pollutant List'!$B$7:$B$614,0))),"")</f>
        <v/>
      </c>
      <c r="D343" s="68" t="str">
        <f>IFERROR(IF(OR($B343="",$B343="No CAS"),INDEX('DEQ Pollutant List'!$A$7:$A$614,MATCH($C343,'DEQ Pollutant List'!$C$7:$C$614,0)),INDEX('DEQ Pollutant List'!$A$7:$A$614,MATCH($B343,'DEQ Pollutant List'!$B$7:$B$614,0))),"")</f>
        <v/>
      </c>
      <c r="E343" s="76"/>
      <c r="F343" s="77"/>
      <c r="G343" s="78"/>
      <c r="H343" s="79"/>
      <c r="I343" s="80"/>
      <c r="J343" s="77"/>
      <c r="K343" s="81"/>
      <c r="L343" s="79"/>
      <c r="M343" s="77"/>
      <c r="N343" s="81"/>
      <c r="O343" s="79"/>
    </row>
    <row r="344" spans="1:15" x14ac:dyDescent="0.25">
      <c r="A344" s="59"/>
      <c r="B344" s="60"/>
      <c r="C344" s="61" t="str">
        <f>IFERROR(IF(B344="No CAS","",INDEX('DEQ Pollutant List'!$C$7:$C$614,MATCH('3. Pollutant Emissions - EF'!B344,'DEQ Pollutant List'!$B$7:$B$614,0))),"")</f>
        <v/>
      </c>
      <c r="D344" s="68" t="str">
        <f>IFERROR(IF(OR($B344="",$B344="No CAS"),INDEX('DEQ Pollutant List'!$A$7:$A$614,MATCH($C344,'DEQ Pollutant List'!$C$7:$C$614,0)),INDEX('DEQ Pollutant List'!$A$7:$A$614,MATCH($B344,'DEQ Pollutant List'!$B$7:$B$614,0))),"")</f>
        <v/>
      </c>
      <c r="E344" s="76"/>
      <c r="F344" s="77"/>
      <c r="G344" s="78"/>
      <c r="H344" s="79"/>
      <c r="I344" s="80"/>
      <c r="J344" s="77"/>
      <c r="K344" s="81"/>
      <c r="L344" s="79"/>
      <c r="M344" s="77"/>
      <c r="N344" s="81"/>
      <c r="O344" s="79"/>
    </row>
    <row r="345" spans="1:15" x14ac:dyDescent="0.25">
      <c r="A345" s="59"/>
      <c r="B345" s="60"/>
      <c r="C345" s="61" t="str">
        <f>IFERROR(IF(B345="No CAS","",INDEX('DEQ Pollutant List'!$C$7:$C$614,MATCH('3. Pollutant Emissions - EF'!B345,'DEQ Pollutant List'!$B$7:$B$614,0))),"")</f>
        <v/>
      </c>
      <c r="D345" s="68" t="str">
        <f>IFERROR(IF(OR($B345="",$B345="No CAS"),INDEX('DEQ Pollutant List'!$A$7:$A$614,MATCH($C345,'DEQ Pollutant List'!$C$7:$C$614,0)),INDEX('DEQ Pollutant List'!$A$7:$A$614,MATCH($B345,'DEQ Pollutant List'!$B$7:$B$614,0))),"")</f>
        <v/>
      </c>
      <c r="E345" s="76"/>
      <c r="F345" s="77"/>
      <c r="G345" s="78"/>
      <c r="H345" s="79"/>
      <c r="I345" s="80"/>
      <c r="J345" s="77"/>
      <c r="K345" s="81"/>
      <c r="L345" s="79"/>
      <c r="M345" s="77"/>
      <c r="N345" s="81"/>
      <c r="O345" s="79"/>
    </row>
    <row r="346" spans="1:15" x14ac:dyDescent="0.25">
      <c r="A346" s="59"/>
      <c r="B346" s="60"/>
      <c r="C346" s="61" t="str">
        <f>IFERROR(IF(B346="No CAS","",INDEX('DEQ Pollutant List'!$C$7:$C$614,MATCH('3. Pollutant Emissions - EF'!B346,'DEQ Pollutant List'!$B$7:$B$614,0))),"")</f>
        <v/>
      </c>
      <c r="D346" s="68" t="str">
        <f>IFERROR(IF(OR($B346="",$B346="No CAS"),INDEX('DEQ Pollutant List'!$A$7:$A$614,MATCH($C346,'DEQ Pollutant List'!$C$7:$C$614,0)),INDEX('DEQ Pollutant List'!$A$7:$A$614,MATCH($B346,'DEQ Pollutant List'!$B$7:$B$614,0))),"")</f>
        <v/>
      </c>
      <c r="E346" s="76"/>
      <c r="F346" s="77"/>
      <c r="G346" s="78"/>
      <c r="H346" s="79"/>
      <c r="I346" s="80"/>
      <c r="J346" s="77"/>
      <c r="K346" s="81"/>
      <c r="L346" s="79"/>
      <c r="M346" s="77"/>
      <c r="N346" s="81"/>
      <c r="O346" s="79"/>
    </row>
    <row r="347" spans="1:15" x14ac:dyDescent="0.25">
      <c r="A347" s="59"/>
      <c r="B347" s="60"/>
      <c r="C347" s="61" t="str">
        <f>IFERROR(IF(B347="No CAS","",INDEX('DEQ Pollutant List'!$C$7:$C$614,MATCH('3. Pollutant Emissions - EF'!B347,'DEQ Pollutant List'!$B$7:$B$614,0))),"")</f>
        <v/>
      </c>
      <c r="D347" s="68" t="str">
        <f>IFERROR(IF(OR($B347="",$B347="No CAS"),INDEX('DEQ Pollutant List'!$A$7:$A$614,MATCH($C347,'DEQ Pollutant List'!$C$7:$C$614,0)),INDEX('DEQ Pollutant List'!$A$7:$A$614,MATCH($B347,'DEQ Pollutant List'!$B$7:$B$614,0))),"")</f>
        <v/>
      </c>
      <c r="E347" s="76"/>
      <c r="F347" s="77"/>
      <c r="G347" s="78"/>
      <c r="H347" s="79"/>
      <c r="I347" s="80"/>
      <c r="J347" s="77"/>
      <c r="K347" s="81"/>
      <c r="L347" s="79"/>
      <c r="M347" s="77"/>
      <c r="N347" s="81"/>
      <c r="O347" s="79"/>
    </row>
    <row r="348" spans="1:15" x14ac:dyDescent="0.25">
      <c r="A348" s="59"/>
      <c r="B348" s="60"/>
      <c r="C348" s="61" t="str">
        <f>IFERROR(IF(B348="No CAS","",INDEX('DEQ Pollutant List'!$C$7:$C$614,MATCH('3. Pollutant Emissions - EF'!B348,'DEQ Pollutant List'!$B$7:$B$614,0))),"")</f>
        <v/>
      </c>
      <c r="D348" s="68" t="str">
        <f>IFERROR(IF(OR($B348="",$B348="No CAS"),INDEX('DEQ Pollutant List'!$A$7:$A$614,MATCH($C348,'DEQ Pollutant List'!$C$7:$C$614,0)),INDEX('DEQ Pollutant List'!$A$7:$A$614,MATCH($B348,'DEQ Pollutant List'!$B$7:$B$614,0))),"")</f>
        <v/>
      </c>
      <c r="E348" s="76"/>
      <c r="F348" s="77"/>
      <c r="G348" s="78"/>
      <c r="H348" s="79"/>
      <c r="I348" s="80"/>
      <c r="J348" s="77"/>
      <c r="K348" s="81"/>
      <c r="L348" s="79"/>
      <c r="M348" s="77"/>
      <c r="N348" s="81"/>
      <c r="O348" s="79"/>
    </row>
    <row r="349" spans="1:15" x14ac:dyDescent="0.25">
      <c r="A349" s="59"/>
      <c r="B349" s="60"/>
      <c r="C349" s="61" t="str">
        <f>IFERROR(IF(B349="No CAS","",INDEX('DEQ Pollutant List'!$C$7:$C$614,MATCH('3. Pollutant Emissions - EF'!B349,'DEQ Pollutant List'!$B$7:$B$614,0))),"")</f>
        <v/>
      </c>
      <c r="D349" s="68" t="str">
        <f>IFERROR(IF(OR($B349="",$B349="No CAS"),INDEX('DEQ Pollutant List'!$A$7:$A$614,MATCH($C349,'DEQ Pollutant List'!$C$7:$C$614,0)),INDEX('DEQ Pollutant List'!$A$7:$A$614,MATCH($B349,'DEQ Pollutant List'!$B$7:$B$614,0))),"")</f>
        <v/>
      </c>
      <c r="E349" s="76"/>
      <c r="F349" s="77"/>
      <c r="G349" s="78"/>
      <c r="H349" s="79"/>
      <c r="I349" s="80"/>
      <c r="J349" s="77"/>
      <c r="K349" s="81"/>
      <c r="L349" s="79"/>
      <c r="M349" s="77"/>
      <c r="N349" s="81"/>
      <c r="O349" s="79"/>
    </row>
    <row r="350" spans="1:15" x14ac:dyDescent="0.25">
      <c r="A350" s="59"/>
      <c r="B350" s="60"/>
      <c r="C350" s="61" t="str">
        <f>IFERROR(IF(B350="No CAS","",INDEX('DEQ Pollutant List'!$C$7:$C$614,MATCH('3. Pollutant Emissions - EF'!B350,'DEQ Pollutant List'!$B$7:$B$614,0))),"")</f>
        <v/>
      </c>
      <c r="D350" s="68" t="str">
        <f>IFERROR(IF(OR($B350="",$B350="No CAS"),INDEX('DEQ Pollutant List'!$A$7:$A$614,MATCH($C350,'DEQ Pollutant List'!$C$7:$C$614,0)),INDEX('DEQ Pollutant List'!$A$7:$A$614,MATCH($B350,'DEQ Pollutant List'!$B$7:$B$614,0))),"")</f>
        <v/>
      </c>
      <c r="E350" s="76"/>
      <c r="F350" s="77"/>
      <c r="G350" s="78"/>
      <c r="H350" s="79"/>
      <c r="I350" s="80"/>
      <c r="J350" s="77"/>
      <c r="K350" s="81"/>
      <c r="L350" s="79"/>
      <c r="M350" s="77"/>
      <c r="N350" s="81"/>
      <c r="O350" s="79"/>
    </row>
    <row r="351" spans="1:15" x14ac:dyDescent="0.25">
      <c r="A351" s="59"/>
      <c r="B351" s="60"/>
      <c r="C351" s="61" t="str">
        <f>IFERROR(IF(B351="No CAS","",INDEX('DEQ Pollutant List'!$C$7:$C$614,MATCH('3. Pollutant Emissions - EF'!B351,'DEQ Pollutant List'!$B$7:$B$614,0))),"")</f>
        <v/>
      </c>
      <c r="D351" s="68" t="str">
        <f>IFERROR(IF(OR($B351="",$B351="No CAS"),INDEX('DEQ Pollutant List'!$A$7:$A$614,MATCH($C351,'DEQ Pollutant List'!$C$7:$C$614,0)),INDEX('DEQ Pollutant List'!$A$7:$A$614,MATCH($B351,'DEQ Pollutant List'!$B$7:$B$614,0))),"")</f>
        <v/>
      </c>
      <c r="E351" s="76"/>
      <c r="F351" s="77"/>
      <c r="G351" s="78"/>
      <c r="H351" s="79"/>
      <c r="I351" s="80"/>
      <c r="J351" s="77"/>
      <c r="K351" s="81"/>
      <c r="L351" s="79"/>
      <c r="M351" s="77"/>
      <c r="N351" s="81"/>
      <c r="O351" s="79"/>
    </row>
    <row r="352" spans="1:15" x14ac:dyDescent="0.25">
      <c r="A352" s="59"/>
      <c r="B352" s="60"/>
      <c r="C352" s="61" t="str">
        <f>IFERROR(IF(B352="No CAS","",INDEX('DEQ Pollutant List'!$C$7:$C$614,MATCH('3. Pollutant Emissions - EF'!B352,'DEQ Pollutant List'!$B$7:$B$614,0))),"")</f>
        <v/>
      </c>
      <c r="D352" s="68" t="str">
        <f>IFERROR(IF(OR($B352="",$B352="No CAS"),INDEX('DEQ Pollutant List'!$A$7:$A$614,MATCH($C352,'DEQ Pollutant List'!$C$7:$C$614,0)),INDEX('DEQ Pollutant List'!$A$7:$A$614,MATCH($B352,'DEQ Pollutant List'!$B$7:$B$614,0))),"")</f>
        <v/>
      </c>
      <c r="E352" s="76"/>
      <c r="F352" s="77"/>
      <c r="G352" s="78"/>
      <c r="H352" s="79"/>
      <c r="I352" s="80"/>
      <c r="J352" s="77"/>
      <c r="K352" s="81"/>
      <c r="L352" s="79"/>
      <c r="M352" s="77"/>
      <c r="N352" s="81"/>
      <c r="O352" s="79"/>
    </row>
    <row r="353" spans="1:15" x14ac:dyDescent="0.25">
      <c r="A353" s="59"/>
      <c r="B353" s="60"/>
      <c r="C353" s="61" t="str">
        <f>IFERROR(IF(B353="No CAS","",INDEX('DEQ Pollutant List'!$C$7:$C$614,MATCH('3. Pollutant Emissions - EF'!B353,'DEQ Pollutant List'!$B$7:$B$614,0))),"")</f>
        <v/>
      </c>
      <c r="D353" s="68" t="str">
        <f>IFERROR(IF(OR($B353="",$B353="No CAS"),INDEX('DEQ Pollutant List'!$A$7:$A$614,MATCH($C353,'DEQ Pollutant List'!$C$7:$C$614,0)),INDEX('DEQ Pollutant List'!$A$7:$A$614,MATCH($B353,'DEQ Pollutant List'!$B$7:$B$614,0))),"")</f>
        <v/>
      </c>
      <c r="E353" s="76"/>
      <c r="F353" s="77"/>
      <c r="G353" s="78"/>
      <c r="H353" s="79"/>
      <c r="I353" s="80"/>
      <c r="J353" s="77"/>
      <c r="K353" s="81"/>
      <c r="L353" s="79"/>
      <c r="M353" s="77"/>
      <c r="N353" s="81"/>
      <c r="O353" s="79"/>
    </row>
    <row r="354" spans="1:15" x14ac:dyDescent="0.25">
      <c r="A354" s="59"/>
      <c r="B354" s="60"/>
      <c r="C354" s="61" t="str">
        <f>IFERROR(IF(B354="No CAS","",INDEX('DEQ Pollutant List'!$C$7:$C$614,MATCH('3. Pollutant Emissions - EF'!B354,'DEQ Pollutant List'!$B$7:$B$614,0))),"")</f>
        <v/>
      </c>
      <c r="D354" s="68" t="str">
        <f>IFERROR(IF(OR($B354="",$B354="No CAS"),INDEX('DEQ Pollutant List'!$A$7:$A$614,MATCH($C354,'DEQ Pollutant List'!$C$7:$C$614,0)),INDEX('DEQ Pollutant List'!$A$7:$A$614,MATCH($B354,'DEQ Pollutant List'!$B$7:$B$614,0))),"")</f>
        <v/>
      </c>
      <c r="E354" s="76"/>
      <c r="F354" s="77"/>
      <c r="G354" s="78"/>
      <c r="H354" s="79"/>
      <c r="I354" s="80"/>
      <c r="J354" s="77"/>
      <c r="K354" s="81"/>
      <c r="L354" s="79"/>
      <c r="M354" s="77"/>
      <c r="N354" s="81"/>
      <c r="O354" s="79"/>
    </row>
    <row r="355" spans="1:15" x14ac:dyDescent="0.25">
      <c r="A355" s="59"/>
      <c r="B355" s="60"/>
      <c r="C355" s="61" t="str">
        <f>IFERROR(IF(B355="No CAS","",INDEX('DEQ Pollutant List'!$C$7:$C$614,MATCH('3. Pollutant Emissions - EF'!B355,'DEQ Pollutant List'!$B$7:$B$614,0))),"")</f>
        <v/>
      </c>
      <c r="D355" s="68" t="str">
        <f>IFERROR(IF(OR($B355="",$B355="No CAS"),INDEX('DEQ Pollutant List'!$A$7:$A$614,MATCH($C355,'DEQ Pollutant List'!$C$7:$C$614,0)),INDEX('DEQ Pollutant List'!$A$7:$A$614,MATCH($B355,'DEQ Pollutant List'!$B$7:$B$614,0))),"")</f>
        <v/>
      </c>
      <c r="E355" s="76"/>
      <c r="F355" s="77"/>
      <c r="G355" s="78"/>
      <c r="H355" s="79"/>
      <c r="I355" s="80"/>
      <c r="J355" s="77"/>
      <c r="K355" s="81"/>
      <c r="L355" s="79"/>
      <c r="M355" s="77"/>
      <c r="N355" s="81"/>
      <c r="O355" s="79"/>
    </row>
    <row r="356" spans="1:15" x14ac:dyDescent="0.25">
      <c r="A356" s="59"/>
      <c r="B356" s="60"/>
      <c r="C356" s="61" t="str">
        <f>IFERROR(IF(B356="No CAS","",INDEX('DEQ Pollutant List'!$C$7:$C$614,MATCH('3. Pollutant Emissions - EF'!B356,'DEQ Pollutant List'!$B$7:$B$614,0))),"")</f>
        <v/>
      </c>
      <c r="D356" s="68" t="str">
        <f>IFERROR(IF(OR($B356="",$B356="No CAS"),INDEX('DEQ Pollutant List'!$A$7:$A$614,MATCH($C356,'DEQ Pollutant List'!$C$7:$C$614,0)),INDEX('DEQ Pollutant List'!$A$7:$A$614,MATCH($B356,'DEQ Pollutant List'!$B$7:$B$614,0))),"")</f>
        <v/>
      </c>
      <c r="E356" s="76"/>
      <c r="F356" s="77"/>
      <c r="G356" s="78"/>
      <c r="H356" s="79"/>
      <c r="I356" s="80"/>
      <c r="J356" s="77"/>
      <c r="K356" s="81"/>
      <c r="L356" s="79"/>
      <c r="M356" s="77"/>
      <c r="N356" s="81"/>
      <c r="O356" s="79"/>
    </row>
    <row r="357" spans="1:15" x14ac:dyDescent="0.25">
      <c r="A357" s="59"/>
      <c r="B357" s="60"/>
      <c r="C357" s="61" t="str">
        <f>IFERROR(IF(B357="No CAS","",INDEX('DEQ Pollutant List'!$C$7:$C$614,MATCH('3. Pollutant Emissions - EF'!B357,'DEQ Pollutant List'!$B$7:$B$614,0))),"")</f>
        <v/>
      </c>
      <c r="D357" s="68" t="str">
        <f>IFERROR(IF(OR($B357="",$B357="No CAS"),INDEX('DEQ Pollutant List'!$A$7:$A$614,MATCH($C357,'DEQ Pollutant List'!$C$7:$C$614,0)),INDEX('DEQ Pollutant List'!$A$7:$A$614,MATCH($B357,'DEQ Pollutant List'!$B$7:$B$614,0))),"")</f>
        <v/>
      </c>
      <c r="E357" s="76"/>
      <c r="F357" s="77"/>
      <c r="G357" s="78"/>
      <c r="H357" s="79"/>
      <c r="I357" s="80"/>
      <c r="J357" s="77"/>
      <c r="K357" s="81"/>
      <c r="L357" s="79"/>
      <c r="M357" s="77"/>
      <c r="N357" s="81"/>
      <c r="O357" s="79"/>
    </row>
    <row r="358" spans="1:15" x14ac:dyDescent="0.25">
      <c r="A358" s="59"/>
      <c r="B358" s="60"/>
      <c r="C358" s="61" t="str">
        <f>IFERROR(IF(B358="No CAS","",INDEX('DEQ Pollutant List'!$C$7:$C$614,MATCH('3. Pollutant Emissions - EF'!B358,'DEQ Pollutant List'!$B$7:$B$614,0))),"")</f>
        <v/>
      </c>
      <c r="D358" s="68" t="str">
        <f>IFERROR(IF(OR($B358="",$B358="No CAS"),INDEX('DEQ Pollutant List'!$A$7:$A$614,MATCH($C358,'DEQ Pollutant List'!$C$7:$C$614,0)),INDEX('DEQ Pollutant List'!$A$7:$A$614,MATCH($B358,'DEQ Pollutant List'!$B$7:$B$614,0))),"")</f>
        <v/>
      </c>
      <c r="E358" s="76"/>
      <c r="F358" s="77"/>
      <c r="G358" s="78"/>
      <c r="H358" s="79"/>
      <c r="I358" s="80"/>
      <c r="J358" s="77"/>
      <c r="K358" s="81"/>
      <c r="L358" s="79"/>
      <c r="M358" s="77"/>
      <c r="N358" s="81"/>
      <c r="O358" s="79"/>
    </row>
    <row r="359" spans="1:15" x14ac:dyDescent="0.25">
      <c r="A359" s="59"/>
      <c r="B359" s="60"/>
      <c r="C359" s="61" t="str">
        <f>IFERROR(IF(B359="No CAS","",INDEX('DEQ Pollutant List'!$C$7:$C$614,MATCH('3. Pollutant Emissions - EF'!B359,'DEQ Pollutant List'!$B$7:$B$614,0))),"")</f>
        <v/>
      </c>
      <c r="D359" s="68" t="str">
        <f>IFERROR(IF(OR($B359="",$B359="No CAS"),INDEX('DEQ Pollutant List'!$A$7:$A$614,MATCH($C359,'DEQ Pollutant List'!$C$7:$C$614,0)),INDEX('DEQ Pollutant List'!$A$7:$A$614,MATCH($B359,'DEQ Pollutant List'!$B$7:$B$614,0))),"")</f>
        <v/>
      </c>
      <c r="E359" s="76"/>
      <c r="F359" s="77"/>
      <c r="G359" s="78"/>
      <c r="H359" s="79"/>
      <c r="I359" s="80"/>
      <c r="J359" s="77"/>
      <c r="K359" s="81"/>
      <c r="L359" s="79"/>
      <c r="M359" s="77"/>
      <c r="N359" s="81"/>
      <c r="O359" s="79"/>
    </row>
    <row r="360" spans="1:15" x14ac:dyDescent="0.25">
      <c r="A360" s="59"/>
      <c r="B360" s="60"/>
      <c r="C360" s="61" t="str">
        <f>IFERROR(IF(B360="No CAS","",INDEX('DEQ Pollutant List'!$C$7:$C$614,MATCH('3. Pollutant Emissions - EF'!B360,'DEQ Pollutant List'!$B$7:$B$614,0))),"")</f>
        <v/>
      </c>
      <c r="D360" s="68" t="str">
        <f>IFERROR(IF(OR($B360="",$B360="No CAS"),INDEX('DEQ Pollutant List'!$A$7:$A$614,MATCH($C360,'DEQ Pollutant List'!$C$7:$C$614,0)),INDEX('DEQ Pollutant List'!$A$7:$A$614,MATCH($B360,'DEQ Pollutant List'!$B$7:$B$614,0))),"")</f>
        <v/>
      </c>
      <c r="E360" s="76"/>
      <c r="F360" s="77"/>
      <c r="G360" s="78"/>
      <c r="H360" s="79"/>
      <c r="I360" s="80"/>
      <c r="J360" s="77"/>
      <c r="K360" s="81"/>
      <c r="L360" s="79"/>
      <c r="M360" s="77"/>
      <c r="N360" s="81"/>
      <c r="O360" s="79"/>
    </row>
    <row r="361" spans="1:15" x14ac:dyDescent="0.25">
      <c r="A361" s="59"/>
      <c r="B361" s="60"/>
      <c r="C361" s="61" t="str">
        <f>IFERROR(IF(B361="No CAS","",INDEX('DEQ Pollutant List'!$C$7:$C$614,MATCH('3. Pollutant Emissions - EF'!B361,'DEQ Pollutant List'!$B$7:$B$614,0))),"")</f>
        <v/>
      </c>
      <c r="D361" s="68" t="str">
        <f>IFERROR(IF(OR($B361="",$B361="No CAS"),INDEX('DEQ Pollutant List'!$A$7:$A$614,MATCH($C361,'DEQ Pollutant List'!$C$7:$C$614,0)),INDEX('DEQ Pollutant List'!$A$7:$A$614,MATCH($B361,'DEQ Pollutant List'!$B$7:$B$614,0))),"")</f>
        <v/>
      </c>
      <c r="E361" s="76"/>
      <c r="F361" s="77"/>
      <c r="G361" s="78"/>
      <c r="H361" s="79"/>
      <c r="I361" s="80"/>
      <c r="J361" s="77"/>
      <c r="K361" s="81"/>
      <c r="L361" s="79"/>
      <c r="M361" s="77"/>
      <c r="N361" s="81"/>
      <c r="O361" s="79"/>
    </row>
    <row r="362" spans="1:15" x14ac:dyDescent="0.25">
      <c r="A362" s="59"/>
      <c r="B362" s="60"/>
      <c r="C362" s="61" t="str">
        <f>IFERROR(IF(B362="No CAS","",INDEX('DEQ Pollutant List'!$C$7:$C$614,MATCH('3. Pollutant Emissions - EF'!B362,'DEQ Pollutant List'!$B$7:$B$614,0))),"")</f>
        <v/>
      </c>
      <c r="D362" s="68" t="str">
        <f>IFERROR(IF(OR($B362="",$B362="No CAS"),INDEX('DEQ Pollutant List'!$A$7:$A$614,MATCH($C362,'DEQ Pollutant List'!$C$7:$C$614,0)),INDEX('DEQ Pollutant List'!$A$7:$A$614,MATCH($B362,'DEQ Pollutant List'!$B$7:$B$614,0))),"")</f>
        <v/>
      </c>
      <c r="E362" s="76"/>
      <c r="F362" s="77"/>
      <c r="G362" s="78"/>
      <c r="H362" s="79"/>
      <c r="I362" s="80"/>
      <c r="J362" s="77"/>
      <c r="K362" s="81"/>
      <c r="L362" s="79"/>
      <c r="M362" s="77"/>
      <c r="N362" s="81"/>
      <c r="O362" s="79"/>
    </row>
    <row r="363" spans="1:15" x14ac:dyDescent="0.25">
      <c r="A363" s="59"/>
      <c r="B363" s="60"/>
      <c r="C363" s="61" t="str">
        <f>IFERROR(IF(B363="No CAS","",INDEX('DEQ Pollutant List'!$C$7:$C$614,MATCH('3. Pollutant Emissions - EF'!B363,'DEQ Pollutant List'!$B$7:$B$614,0))),"")</f>
        <v/>
      </c>
      <c r="D363" s="68" t="str">
        <f>IFERROR(IF(OR($B363="",$B363="No CAS"),INDEX('DEQ Pollutant List'!$A$7:$A$614,MATCH($C363,'DEQ Pollutant List'!$C$7:$C$614,0)),INDEX('DEQ Pollutant List'!$A$7:$A$614,MATCH($B363,'DEQ Pollutant List'!$B$7:$B$614,0))),"")</f>
        <v/>
      </c>
      <c r="E363" s="76"/>
      <c r="F363" s="77"/>
      <c r="G363" s="78"/>
      <c r="H363" s="79"/>
      <c r="I363" s="80"/>
      <c r="J363" s="77"/>
      <c r="K363" s="81"/>
      <c r="L363" s="79"/>
      <c r="M363" s="77"/>
      <c r="N363" s="81"/>
      <c r="O363" s="79"/>
    </row>
    <row r="364" spans="1:15" x14ac:dyDescent="0.25">
      <c r="A364" s="59"/>
      <c r="B364" s="60"/>
      <c r="C364" s="61" t="str">
        <f>IFERROR(IF(B364="No CAS","",INDEX('DEQ Pollutant List'!$C$7:$C$614,MATCH('3. Pollutant Emissions - EF'!B364,'DEQ Pollutant List'!$B$7:$B$614,0))),"")</f>
        <v/>
      </c>
      <c r="D364" s="68" t="str">
        <f>IFERROR(IF(OR($B364="",$B364="No CAS"),INDEX('DEQ Pollutant List'!$A$7:$A$614,MATCH($C364,'DEQ Pollutant List'!$C$7:$C$614,0)),INDEX('DEQ Pollutant List'!$A$7:$A$614,MATCH($B364,'DEQ Pollutant List'!$B$7:$B$614,0))),"")</f>
        <v/>
      </c>
      <c r="E364" s="76"/>
      <c r="F364" s="77"/>
      <c r="G364" s="78"/>
      <c r="H364" s="79"/>
      <c r="I364" s="80"/>
      <c r="J364" s="77"/>
      <c r="K364" s="81"/>
      <c r="L364" s="79"/>
      <c r="M364" s="77"/>
      <c r="N364" s="81"/>
      <c r="O364" s="79"/>
    </row>
    <row r="365" spans="1:15" x14ac:dyDescent="0.25">
      <c r="A365" s="59"/>
      <c r="B365" s="60"/>
      <c r="C365" s="61" t="str">
        <f>IFERROR(IF(B365="No CAS","",INDEX('DEQ Pollutant List'!$C$7:$C$614,MATCH('3. Pollutant Emissions - EF'!B365,'DEQ Pollutant List'!$B$7:$B$614,0))),"")</f>
        <v/>
      </c>
      <c r="D365" s="68" t="str">
        <f>IFERROR(IF(OR($B365="",$B365="No CAS"),INDEX('DEQ Pollutant List'!$A$7:$A$614,MATCH($C365,'DEQ Pollutant List'!$C$7:$C$614,0)),INDEX('DEQ Pollutant List'!$A$7:$A$614,MATCH($B365,'DEQ Pollutant List'!$B$7:$B$614,0))),"")</f>
        <v/>
      </c>
      <c r="E365" s="76"/>
      <c r="F365" s="77"/>
      <c r="G365" s="78"/>
      <c r="H365" s="79"/>
      <c r="I365" s="80"/>
      <c r="J365" s="77"/>
      <c r="K365" s="81"/>
      <c r="L365" s="79"/>
      <c r="M365" s="77"/>
      <c r="N365" s="81"/>
      <c r="O365" s="79"/>
    </row>
    <row r="366" spans="1:15" x14ac:dyDescent="0.25">
      <c r="A366" s="59"/>
      <c r="B366" s="60"/>
      <c r="C366" s="61" t="str">
        <f>IFERROR(IF(B366="No CAS","",INDEX('DEQ Pollutant List'!$C$7:$C$614,MATCH('3. Pollutant Emissions - EF'!B366,'DEQ Pollutant List'!$B$7:$B$614,0))),"")</f>
        <v/>
      </c>
      <c r="D366" s="68" t="str">
        <f>IFERROR(IF(OR($B366="",$B366="No CAS"),INDEX('DEQ Pollutant List'!$A$7:$A$614,MATCH($C366,'DEQ Pollutant List'!$C$7:$C$614,0)),INDEX('DEQ Pollutant List'!$A$7:$A$614,MATCH($B366,'DEQ Pollutant List'!$B$7:$B$614,0))),"")</f>
        <v/>
      </c>
      <c r="E366" s="76"/>
      <c r="F366" s="77"/>
      <c r="G366" s="78"/>
      <c r="H366" s="79"/>
      <c r="I366" s="80"/>
      <c r="J366" s="77"/>
      <c r="K366" s="81"/>
      <c r="L366" s="79"/>
      <c r="M366" s="77"/>
      <c r="N366" s="81"/>
      <c r="O366" s="79"/>
    </row>
    <row r="367" spans="1:15" x14ac:dyDescent="0.25">
      <c r="A367" s="59"/>
      <c r="B367" s="60"/>
      <c r="C367" s="61" t="str">
        <f>IFERROR(IF(B367="No CAS","",INDEX('DEQ Pollutant List'!$C$7:$C$614,MATCH('3. Pollutant Emissions - EF'!B367,'DEQ Pollutant List'!$B$7:$B$614,0))),"")</f>
        <v/>
      </c>
      <c r="D367" s="68" t="str">
        <f>IFERROR(IF(OR($B367="",$B367="No CAS"),INDEX('DEQ Pollutant List'!$A$7:$A$614,MATCH($C367,'DEQ Pollutant List'!$C$7:$C$614,0)),INDEX('DEQ Pollutant List'!$A$7:$A$614,MATCH($B367,'DEQ Pollutant List'!$B$7:$B$614,0))),"")</f>
        <v/>
      </c>
      <c r="E367" s="76"/>
      <c r="F367" s="77"/>
      <c r="G367" s="78"/>
      <c r="H367" s="79"/>
      <c r="I367" s="80"/>
      <c r="J367" s="77"/>
      <c r="K367" s="81"/>
      <c r="L367" s="79"/>
      <c r="M367" s="77"/>
      <c r="N367" s="81"/>
      <c r="O367" s="79"/>
    </row>
    <row r="368" spans="1:15" x14ac:dyDescent="0.25">
      <c r="A368" s="59"/>
      <c r="B368" s="60"/>
      <c r="C368" s="61" t="str">
        <f>IFERROR(IF(B368="No CAS","",INDEX('DEQ Pollutant List'!$C$7:$C$614,MATCH('3. Pollutant Emissions - EF'!B368,'DEQ Pollutant List'!$B$7:$B$614,0))),"")</f>
        <v/>
      </c>
      <c r="D368" s="68" t="str">
        <f>IFERROR(IF(OR($B368="",$B368="No CAS"),INDEX('DEQ Pollutant List'!$A$7:$A$614,MATCH($C368,'DEQ Pollutant List'!$C$7:$C$614,0)),INDEX('DEQ Pollutant List'!$A$7:$A$614,MATCH($B368,'DEQ Pollutant List'!$B$7:$B$614,0))),"")</f>
        <v/>
      </c>
      <c r="E368" s="76"/>
      <c r="F368" s="77"/>
      <c r="G368" s="78"/>
      <c r="H368" s="79"/>
      <c r="I368" s="80"/>
      <c r="J368" s="77"/>
      <c r="K368" s="81"/>
      <c r="L368" s="79"/>
      <c r="M368" s="77"/>
      <c r="N368" s="81"/>
      <c r="O368" s="79"/>
    </row>
    <row r="369" spans="1:15" x14ac:dyDescent="0.25">
      <c r="A369" s="59"/>
      <c r="B369" s="60"/>
      <c r="C369" s="61" t="str">
        <f>IFERROR(IF(B369="No CAS","",INDEX('DEQ Pollutant List'!$C$7:$C$614,MATCH('3. Pollutant Emissions - EF'!B369,'DEQ Pollutant List'!$B$7:$B$614,0))),"")</f>
        <v/>
      </c>
      <c r="D369" s="68" t="str">
        <f>IFERROR(IF(OR($B369="",$B369="No CAS"),INDEX('DEQ Pollutant List'!$A$7:$A$614,MATCH($C369,'DEQ Pollutant List'!$C$7:$C$614,0)),INDEX('DEQ Pollutant List'!$A$7:$A$614,MATCH($B369,'DEQ Pollutant List'!$B$7:$B$614,0))),"")</f>
        <v/>
      </c>
      <c r="E369" s="76"/>
      <c r="F369" s="77"/>
      <c r="G369" s="78"/>
      <c r="H369" s="79"/>
      <c r="I369" s="80"/>
      <c r="J369" s="77"/>
      <c r="K369" s="81"/>
      <c r="L369" s="79"/>
      <c r="M369" s="77"/>
      <c r="N369" s="81"/>
      <c r="O369" s="79"/>
    </row>
    <row r="370" spans="1:15" x14ac:dyDescent="0.25">
      <c r="A370" s="59"/>
      <c r="B370" s="60"/>
      <c r="C370" s="61" t="str">
        <f>IFERROR(IF(B370="No CAS","",INDEX('DEQ Pollutant List'!$C$7:$C$614,MATCH('3. Pollutant Emissions - EF'!B370,'DEQ Pollutant List'!$B$7:$B$614,0))),"")</f>
        <v/>
      </c>
      <c r="D370" s="68" t="str">
        <f>IFERROR(IF(OR($B370="",$B370="No CAS"),INDEX('DEQ Pollutant List'!$A$7:$A$614,MATCH($C370,'DEQ Pollutant List'!$C$7:$C$614,0)),INDEX('DEQ Pollutant List'!$A$7:$A$614,MATCH($B370,'DEQ Pollutant List'!$B$7:$B$614,0))),"")</f>
        <v/>
      </c>
      <c r="E370" s="76"/>
      <c r="F370" s="77"/>
      <c r="G370" s="78"/>
      <c r="H370" s="79"/>
      <c r="I370" s="80"/>
      <c r="J370" s="77"/>
      <c r="K370" s="81"/>
      <c r="L370" s="79"/>
      <c r="M370" s="77"/>
      <c r="N370" s="81"/>
      <c r="O370" s="79"/>
    </row>
    <row r="371" spans="1:15" x14ac:dyDescent="0.25">
      <c r="A371" s="59"/>
      <c r="B371" s="60"/>
      <c r="C371" s="61" t="str">
        <f>IFERROR(IF(B371="No CAS","",INDEX('DEQ Pollutant List'!$C$7:$C$614,MATCH('3. Pollutant Emissions - EF'!B371,'DEQ Pollutant List'!$B$7:$B$614,0))),"")</f>
        <v/>
      </c>
      <c r="D371" s="68" t="str">
        <f>IFERROR(IF(OR($B371="",$B371="No CAS"),INDEX('DEQ Pollutant List'!$A$7:$A$614,MATCH($C371,'DEQ Pollutant List'!$C$7:$C$614,0)),INDEX('DEQ Pollutant List'!$A$7:$A$614,MATCH($B371,'DEQ Pollutant List'!$B$7:$B$614,0))),"")</f>
        <v/>
      </c>
      <c r="E371" s="76"/>
      <c r="F371" s="77"/>
      <c r="G371" s="78"/>
      <c r="H371" s="79"/>
      <c r="I371" s="80"/>
      <c r="J371" s="77"/>
      <c r="K371" s="81"/>
      <c r="L371" s="79"/>
      <c r="M371" s="77"/>
      <c r="N371" s="81"/>
      <c r="O371" s="79"/>
    </row>
    <row r="372" spans="1:15" x14ac:dyDescent="0.25">
      <c r="A372" s="59"/>
      <c r="B372" s="60"/>
      <c r="C372" s="61" t="str">
        <f>IFERROR(IF(B372="No CAS","",INDEX('DEQ Pollutant List'!$C$7:$C$614,MATCH('3. Pollutant Emissions - EF'!B372,'DEQ Pollutant List'!$B$7:$B$614,0))),"")</f>
        <v/>
      </c>
      <c r="D372" s="68" t="str">
        <f>IFERROR(IF(OR($B372="",$B372="No CAS"),INDEX('DEQ Pollutant List'!$A$7:$A$614,MATCH($C372,'DEQ Pollutant List'!$C$7:$C$614,0)),INDEX('DEQ Pollutant List'!$A$7:$A$614,MATCH($B372,'DEQ Pollutant List'!$B$7:$B$614,0))),"")</f>
        <v/>
      </c>
      <c r="E372" s="76"/>
      <c r="F372" s="77"/>
      <c r="G372" s="78"/>
      <c r="H372" s="79"/>
      <c r="I372" s="80"/>
      <c r="J372" s="77"/>
      <c r="K372" s="81"/>
      <c r="L372" s="79"/>
      <c r="M372" s="77"/>
      <c r="N372" s="81"/>
      <c r="O372" s="79"/>
    </row>
    <row r="373" spans="1:15" x14ac:dyDescent="0.25">
      <c r="A373" s="59"/>
      <c r="B373" s="60"/>
      <c r="C373" s="61" t="str">
        <f>IFERROR(IF(B373="No CAS","",INDEX('DEQ Pollutant List'!$C$7:$C$614,MATCH('3. Pollutant Emissions - EF'!B373,'DEQ Pollutant List'!$B$7:$B$614,0))),"")</f>
        <v/>
      </c>
      <c r="D373" s="68" t="str">
        <f>IFERROR(IF(OR($B373="",$B373="No CAS"),INDEX('DEQ Pollutant List'!$A$7:$A$614,MATCH($C373,'DEQ Pollutant List'!$C$7:$C$614,0)),INDEX('DEQ Pollutant List'!$A$7:$A$614,MATCH($B373,'DEQ Pollutant List'!$B$7:$B$614,0))),"")</f>
        <v/>
      </c>
      <c r="E373" s="76"/>
      <c r="F373" s="77"/>
      <c r="G373" s="78"/>
      <c r="H373" s="79"/>
      <c r="I373" s="80"/>
      <c r="J373" s="77"/>
      <c r="K373" s="81"/>
      <c r="L373" s="79"/>
      <c r="M373" s="77"/>
      <c r="N373" s="81"/>
      <c r="O373" s="79"/>
    </row>
    <row r="374" spans="1:15" x14ac:dyDescent="0.25">
      <c r="A374" s="59"/>
      <c r="B374" s="60"/>
      <c r="C374" s="61" t="str">
        <f>IFERROR(IF(B374="No CAS","",INDEX('DEQ Pollutant List'!$C$7:$C$614,MATCH('3. Pollutant Emissions - EF'!B374,'DEQ Pollutant List'!$B$7:$B$614,0))),"")</f>
        <v/>
      </c>
      <c r="D374" s="68" t="str">
        <f>IFERROR(IF(OR($B374="",$B374="No CAS"),INDEX('DEQ Pollutant List'!$A$7:$A$614,MATCH($C374,'DEQ Pollutant List'!$C$7:$C$614,0)),INDEX('DEQ Pollutant List'!$A$7:$A$614,MATCH($B374,'DEQ Pollutant List'!$B$7:$B$614,0))),"")</f>
        <v/>
      </c>
      <c r="E374" s="76"/>
      <c r="F374" s="77"/>
      <c r="G374" s="78"/>
      <c r="H374" s="79"/>
      <c r="I374" s="80"/>
      <c r="J374" s="77"/>
      <c r="K374" s="81"/>
      <c r="L374" s="79"/>
      <c r="M374" s="77"/>
      <c r="N374" s="81"/>
      <c r="O374" s="79"/>
    </row>
    <row r="375" spans="1:15" x14ac:dyDescent="0.25">
      <c r="A375" s="59"/>
      <c r="B375" s="60"/>
      <c r="C375" s="61" t="str">
        <f>IFERROR(IF(B375="No CAS","",INDEX('DEQ Pollutant List'!$C$7:$C$614,MATCH('3. Pollutant Emissions - EF'!B375,'DEQ Pollutant List'!$B$7:$B$614,0))),"")</f>
        <v/>
      </c>
      <c r="D375" s="68" t="str">
        <f>IFERROR(IF(OR($B375="",$B375="No CAS"),INDEX('DEQ Pollutant List'!$A$7:$A$614,MATCH($C375,'DEQ Pollutant List'!$C$7:$C$614,0)),INDEX('DEQ Pollutant List'!$A$7:$A$614,MATCH($B375,'DEQ Pollutant List'!$B$7:$B$614,0))),"")</f>
        <v/>
      </c>
      <c r="E375" s="76"/>
      <c r="F375" s="77"/>
      <c r="G375" s="78"/>
      <c r="H375" s="79"/>
      <c r="I375" s="80"/>
      <c r="J375" s="77"/>
      <c r="K375" s="81"/>
      <c r="L375" s="79"/>
      <c r="M375" s="77"/>
      <c r="N375" s="81"/>
      <c r="O375" s="79"/>
    </row>
    <row r="376" spans="1:15" x14ac:dyDescent="0.25">
      <c r="A376" s="59"/>
      <c r="B376" s="60"/>
      <c r="C376" s="61" t="str">
        <f>IFERROR(IF(B376="No CAS","",INDEX('DEQ Pollutant List'!$C$7:$C$614,MATCH('3. Pollutant Emissions - EF'!B376,'DEQ Pollutant List'!$B$7:$B$614,0))),"")</f>
        <v/>
      </c>
      <c r="D376" s="68" t="str">
        <f>IFERROR(IF(OR($B376="",$B376="No CAS"),INDEX('DEQ Pollutant List'!$A$7:$A$614,MATCH($C376,'DEQ Pollutant List'!$C$7:$C$614,0)),INDEX('DEQ Pollutant List'!$A$7:$A$614,MATCH($B376,'DEQ Pollutant List'!$B$7:$B$614,0))),"")</f>
        <v/>
      </c>
      <c r="E376" s="76"/>
      <c r="F376" s="77"/>
      <c r="G376" s="78"/>
      <c r="H376" s="79"/>
      <c r="I376" s="80"/>
      <c r="J376" s="77"/>
      <c r="K376" s="81"/>
      <c r="L376" s="79"/>
      <c r="M376" s="77"/>
      <c r="N376" s="81"/>
      <c r="O376" s="79"/>
    </row>
    <row r="377" spans="1:15" x14ac:dyDescent="0.25">
      <c r="A377" s="59"/>
      <c r="B377" s="60"/>
      <c r="C377" s="61" t="str">
        <f>IFERROR(IF(B377="No CAS","",INDEX('DEQ Pollutant List'!$C$7:$C$614,MATCH('3. Pollutant Emissions - EF'!B377,'DEQ Pollutant List'!$B$7:$B$614,0))),"")</f>
        <v/>
      </c>
      <c r="D377" s="68" t="str">
        <f>IFERROR(IF(OR($B377="",$B377="No CAS"),INDEX('DEQ Pollutant List'!$A$7:$A$614,MATCH($C377,'DEQ Pollutant List'!$C$7:$C$614,0)),INDEX('DEQ Pollutant List'!$A$7:$A$614,MATCH($B377,'DEQ Pollutant List'!$B$7:$B$614,0))),"")</f>
        <v/>
      </c>
      <c r="E377" s="76"/>
      <c r="F377" s="77"/>
      <c r="G377" s="78"/>
      <c r="H377" s="79"/>
      <c r="I377" s="80"/>
      <c r="J377" s="77"/>
      <c r="K377" s="81"/>
      <c r="L377" s="79"/>
      <c r="M377" s="77"/>
      <c r="N377" s="81"/>
      <c r="O377" s="79"/>
    </row>
    <row r="378" spans="1:15" x14ac:dyDescent="0.25">
      <c r="A378" s="59"/>
      <c r="B378" s="60"/>
      <c r="C378" s="61" t="str">
        <f>IFERROR(IF(B378="No CAS","",INDEX('DEQ Pollutant List'!$C$7:$C$614,MATCH('3. Pollutant Emissions - EF'!B378,'DEQ Pollutant List'!$B$7:$B$614,0))),"")</f>
        <v/>
      </c>
      <c r="D378" s="68" t="str">
        <f>IFERROR(IF(OR($B378="",$B378="No CAS"),INDEX('DEQ Pollutant List'!$A$7:$A$614,MATCH($C378,'DEQ Pollutant List'!$C$7:$C$614,0)),INDEX('DEQ Pollutant List'!$A$7:$A$614,MATCH($B378,'DEQ Pollutant List'!$B$7:$B$614,0))),"")</f>
        <v/>
      </c>
      <c r="E378" s="76"/>
      <c r="F378" s="77"/>
      <c r="G378" s="78"/>
      <c r="H378" s="79"/>
      <c r="I378" s="80"/>
      <c r="J378" s="77"/>
      <c r="K378" s="81"/>
      <c r="L378" s="79"/>
      <c r="M378" s="77"/>
      <c r="N378" s="81"/>
      <c r="O378" s="79"/>
    </row>
    <row r="379" spans="1:15" x14ac:dyDescent="0.25">
      <c r="A379" s="59"/>
      <c r="B379" s="60"/>
      <c r="C379" s="61" t="str">
        <f>IFERROR(IF(B379="No CAS","",INDEX('DEQ Pollutant List'!$C$7:$C$614,MATCH('3. Pollutant Emissions - EF'!B379,'DEQ Pollutant List'!$B$7:$B$614,0))),"")</f>
        <v/>
      </c>
      <c r="D379" s="68" t="str">
        <f>IFERROR(IF(OR($B379="",$B379="No CAS"),INDEX('DEQ Pollutant List'!$A$7:$A$614,MATCH($C379,'DEQ Pollutant List'!$C$7:$C$614,0)),INDEX('DEQ Pollutant List'!$A$7:$A$614,MATCH($B379,'DEQ Pollutant List'!$B$7:$B$614,0))),"")</f>
        <v/>
      </c>
      <c r="E379" s="76"/>
      <c r="F379" s="77"/>
      <c r="G379" s="78"/>
      <c r="H379" s="79"/>
      <c r="I379" s="80"/>
      <c r="J379" s="77"/>
      <c r="K379" s="81"/>
      <c r="L379" s="79"/>
      <c r="M379" s="77"/>
      <c r="N379" s="81"/>
      <c r="O379" s="79"/>
    </row>
    <row r="380" spans="1:15" x14ac:dyDescent="0.25">
      <c r="A380" s="59"/>
      <c r="B380" s="60"/>
      <c r="C380" s="61" t="str">
        <f>IFERROR(IF(B380="No CAS","",INDEX('DEQ Pollutant List'!$C$7:$C$614,MATCH('3. Pollutant Emissions - EF'!B380,'DEQ Pollutant List'!$B$7:$B$614,0))),"")</f>
        <v/>
      </c>
      <c r="D380" s="68" t="str">
        <f>IFERROR(IF(OR($B380="",$B380="No CAS"),INDEX('DEQ Pollutant List'!$A$7:$A$614,MATCH($C380,'DEQ Pollutant List'!$C$7:$C$614,0)),INDEX('DEQ Pollutant List'!$A$7:$A$614,MATCH($B380,'DEQ Pollutant List'!$B$7:$B$614,0))),"")</f>
        <v/>
      </c>
      <c r="E380" s="76"/>
      <c r="F380" s="77"/>
      <c r="G380" s="78"/>
      <c r="H380" s="79"/>
      <c r="I380" s="80"/>
      <c r="J380" s="77"/>
      <c r="K380" s="81"/>
      <c r="L380" s="79"/>
      <c r="M380" s="77"/>
      <c r="N380" s="81"/>
      <c r="O380" s="79"/>
    </row>
    <row r="381" spans="1:15" x14ac:dyDescent="0.25">
      <c r="A381" s="59"/>
      <c r="B381" s="60"/>
      <c r="C381" s="61" t="str">
        <f>IFERROR(IF(B381="No CAS","",INDEX('DEQ Pollutant List'!$C$7:$C$614,MATCH('3. Pollutant Emissions - EF'!B381,'DEQ Pollutant List'!$B$7:$B$614,0))),"")</f>
        <v/>
      </c>
      <c r="D381" s="68" t="str">
        <f>IFERROR(IF(OR($B381="",$B381="No CAS"),INDEX('DEQ Pollutant List'!$A$7:$A$614,MATCH($C381,'DEQ Pollutant List'!$C$7:$C$614,0)),INDEX('DEQ Pollutant List'!$A$7:$A$614,MATCH($B381,'DEQ Pollutant List'!$B$7:$B$614,0))),"")</f>
        <v/>
      </c>
      <c r="E381" s="76"/>
      <c r="F381" s="77"/>
      <c r="G381" s="78"/>
      <c r="H381" s="79"/>
      <c r="I381" s="80"/>
      <c r="J381" s="77"/>
      <c r="K381" s="81"/>
      <c r="L381" s="79"/>
      <c r="M381" s="77"/>
      <c r="N381" s="81"/>
      <c r="O381" s="79"/>
    </row>
    <row r="382" spans="1:15" x14ac:dyDescent="0.25">
      <c r="A382" s="59"/>
      <c r="B382" s="60"/>
      <c r="C382" s="61" t="str">
        <f>IFERROR(IF(B382="No CAS","",INDEX('DEQ Pollutant List'!$C$7:$C$614,MATCH('3. Pollutant Emissions - EF'!B382,'DEQ Pollutant List'!$B$7:$B$614,0))),"")</f>
        <v/>
      </c>
      <c r="D382" s="68" t="str">
        <f>IFERROR(IF(OR($B382="",$B382="No CAS"),INDEX('DEQ Pollutant List'!$A$7:$A$614,MATCH($C382,'DEQ Pollutant List'!$C$7:$C$614,0)),INDEX('DEQ Pollutant List'!$A$7:$A$614,MATCH($B382,'DEQ Pollutant List'!$B$7:$B$614,0))),"")</f>
        <v/>
      </c>
      <c r="E382" s="76"/>
      <c r="F382" s="77"/>
      <c r="G382" s="78"/>
      <c r="H382" s="79"/>
      <c r="I382" s="80"/>
      <c r="J382" s="77"/>
      <c r="K382" s="81"/>
      <c r="L382" s="79"/>
      <c r="M382" s="77"/>
      <c r="N382" s="81"/>
      <c r="O382" s="79"/>
    </row>
    <row r="383" spans="1:15" x14ac:dyDescent="0.25">
      <c r="A383" s="59"/>
      <c r="B383" s="60"/>
      <c r="C383" s="61" t="str">
        <f>IFERROR(IF(B383="No CAS","",INDEX('DEQ Pollutant List'!$C$7:$C$614,MATCH('3. Pollutant Emissions - EF'!B383,'DEQ Pollutant List'!$B$7:$B$614,0))),"")</f>
        <v/>
      </c>
      <c r="D383" s="68" t="str">
        <f>IFERROR(IF(OR($B383="",$B383="No CAS"),INDEX('DEQ Pollutant List'!$A$7:$A$614,MATCH($C383,'DEQ Pollutant List'!$C$7:$C$614,0)),INDEX('DEQ Pollutant List'!$A$7:$A$614,MATCH($B383,'DEQ Pollutant List'!$B$7:$B$614,0))),"")</f>
        <v/>
      </c>
      <c r="E383" s="76"/>
      <c r="F383" s="77"/>
      <c r="G383" s="78"/>
      <c r="H383" s="79"/>
      <c r="I383" s="80"/>
      <c r="J383" s="77"/>
      <c r="K383" s="81"/>
      <c r="L383" s="79"/>
      <c r="M383" s="77"/>
      <c r="N383" s="81"/>
      <c r="O383" s="79"/>
    </row>
    <row r="384" spans="1:15" x14ac:dyDescent="0.25">
      <c r="A384" s="59"/>
      <c r="B384" s="60"/>
      <c r="C384" s="61" t="str">
        <f>IFERROR(IF(B384="No CAS","",INDEX('DEQ Pollutant List'!$C$7:$C$614,MATCH('3. Pollutant Emissions - EF'!B384,'DEQ Pollutant List'!$B$7:$B$614,0))),"")</f>
        <v/>
      </c>
      <c r="D384" s="68" t="str">
        <f>IFERROR(IF(OR($B384="",$B384="No CAS"),INDEX('DEQ Pollutant List'!$A$7:$A$614,MATCH($C384,'DEQ Pollutant List'!$C$7:$C$614,0)),INDEX('DEQ Pollutant List'!$A$7:$A$614,MATCH($B384,'DEQ Pollutant List'!$B$7:$B$614,0))),"")</f>
        <v/>
      </c>
      <c r="E384" s="76"/>
      <c r="F384" s="77"/>
      <c r="G384" s="78"/>
      <c r="H384" s="79"/>
      <c r="I384" s="80"/>
      <c r="J384" s="77"/>
      <c r="K384" s="81"/>
      <c r="L384" s="79"/>
      <c r="M384" s="77"/>
      <c r="N384" s="81"/>
      <c r="O384" s="79"/>
    </row>
    <row r="385" spans="1:15" x14ac:dyDescent="0.25">
      <c r="A385" s="59"/>
      <c r="B385" s="60"/>
      <c r="C385" s="61" t="str">
        <f>IFERROR(IF(B385="No CAS","",INDEX('DEQ Pollutant List'!$C$7:$C$614,MATCH('3. Pollutant Emissions - EF'!B385,'DEQ Pollutant List'!$B$7:$B$614,0))),"")</f>
        <v/>
      </c>
      <c r="D385" s="68" t="str">
        <f>IFERROR(IF(OR($B385="",$B385="No CAS"),INDEX('DEQ Pollutant List'!$A$7:$A$614,MATCH($C385,'DEQ Pollutant List'!$C$7:$C$614,0)),INDEX('DEQ Pollutant List'!$A$7:$A$614,MATCH($B385,'DEQ Pollutant List'!$B$7:$B$614,0))),"")</f>
        <v/>
      </c>
      <c r="E385" s="76"/>
      <c r="F385" s="77"/>
      <c r="G385" s="78"/>
      <c r="H385" s="79"/>
      <c r="I385" s="80"/>
      <c r="J385" s="77"/>
      <c r="K385" s="81"/>
      <c r="L385" s="79"/>
      <c r="M385" s="77"/>
      <c r="N385" s="81"/>
      <c r="O385" s="79"/>
    </row>
    <row r="386" spans="1:15" x14ac:dyDescent="0.25">
      <c r="A386" s="59"/>
      <c r="B386" s="60"/>
      <c r="C386" s="61" t="str">
        <f>IFERROR(IF(B386="No CAS","",INDEX('DEQ Pollutant List'!$C$7:$C$614,MATCH('3. Pollutant Emissions - EF'!B386,'DEQ Pollutant List'!$B$7:$B$614,0))),"")</f>
        <v/>
      </c>
      <c r="D386" s="68" t="str">
        <f>IFERROR(IF(OR($B386="",$B386="No CAS"),INDEX('DEQ Pollutant List'!$A$7:$A$614,MATCH($C386,'DEQ Pollutant List'!$C$7:$C$614,0)),INDEX('DEQ Pollutant List'!$A$7:$A$614,MATCH($B386,'DEQ Pollutant List'!$B$7:$B$614,0))),"")</f>
        <v/>
      </c>
      <c r="E386" s="76"/>
      <c r="F386" s="77"/>
      <c r="G386" s="78"/>
      <c r="H386" s="79"/>
      <c r="I386" s="80"/>
      <c r="J386" s="77"/>
      <c r="K386" s="81"/>
      <c r="L386" s="79"/>
      <c r="M386" s="77"/>
      <c r="N386" s="81"/>
      <c r="O386" s="79"/>
    </row>
    <row r="387" spans="1:15" x14ac:dyDescent="0.25">
      <c r="A387" s="59"/>
      <c r="B387" s="60"/>
      <c r="C387" s="61" t="str">
        <f>IFERROR(IF(B387="No CAS","",INDEX('DEQ Pollutant List'!$C$7:$C$614,MATCH('3. Pollutant Emissions - EF'!B387,'DEQ Pollutant List'!$B$7:$B$614,0))),"")</f>
        <v/>
      </c>
      <c r="D387" s="68" t="str">
        <f>IFERROR(IF(OR($B387="",$B387="No CAS"),INDEX('DEQ Pollutant List'!$A$7:$A$614,MATCH($C387,'DEQ Pollutant List'!$C$7:$C$614,0)),INDEX('DEQ Pollutant List'!$A$7:$A$614,MATCH($B387,'DEQ Pollutant List'!$B$7:$B$614,0))),"")</f>
        <v/>
      </c>
      <c r="E387" s="76"/>
      <c r="F387" s="77"/>
      <c r="G387" s="78"/>
      <c r="H387" s="79"/>
      <c r="I387" s="80"/>
      <c r="J387" s="77"/>
      <c r="K387" s="81"/>
      <c r="L387" s="79"/>
      <c r="M387" s="77"/>
      <c r="N387" s="81"/>
      <c r="O387" s="79"/>
    </row>
    <row r="388" spans="1:15" x14ac:dyDescent="0.25">
      <c r="A388" s="59"/>
      <c r="B388" s="60"/>
      <c r="C388" s="61" t="str">
        <f>IFERROR(IF(B388="No CAS","",INDEX('DEQ Pollutant List'!$C$7:$C$614,MATCH('3. Pollutant Emissions - EF'!B388,'DEQ Pollutant List'!$B$7:$B$614,0))),"")</f>
        <v/>
      </c>
      <c r="D388" s="68" t="str">
        <f>IFERROR(IF(OR($B388="",$B388="No CAS"),INDEX('DEQ Pollutant List'!$A$7:$A$614,MATCH($C388,'DEQ Pollutant List'!$C$7:$C$614,0)),INDEX('DEQ Pollutant List'!$A$7:$A$614,MATCH($B388,'DEQ Pollutant List'!$B$7:$B$614,0))),"")</f>
        <v/>
      </c>
      <c r="E388" s="76"/>
      <c r="F388" s="77"/>
      <c r="G388" s="78"/>
      <c r="H388" s="79"/>
      <c r="I388" s="80"/>
      <c r="J388" s="77"/>
      <c r="K388" s="81"/>
      <c r="L388" s="79"/>
      <c r="M388" s="77"/>
      <c r="N388" s="81"/>
      <c r="O388" s="79"/>
    </row>
    <row r="389" spans="1:15" x14ac:dyDescent="0.25">
      <c r="A389" s="59"/>
      <c r="B389" s="60"/>
      <c r="C389" s="61" t="str">
        <f>IFERROR(IF(B389="No CAS","",INDEX('DEQ Pollutant List'!$C$7:$C$614,MATCH('3. Pollutant Emissions - EF'!B389,'DEQ Pollutant List'!$B$7:$B$614,0))),"")</f>
        <v/>
      </c>
      <c r="D389" s="68" t="str">
        <f>IFERROR(IF(OR($B389="",$B389="No CAS"),INDEX('DEQ Pollutant List'!$A$7:$A$614,MATCH($C389,'DEQ Pollutant List'!$C$7:$C$614,0)),INDEX('DEQ Pollutant List'!$A$7:$A$614,MATCH($B389,'DEQ Pollutant List'!$B$7:$B$614,0))),"")</f>
        <v/>
      </c>
      <c r="E389" s="76"/>
      <c r="F389" s="77"/>
      <c r="G389" s="78"/>
      <c r="H389" s="79"/>
      <c r="I389" s="80"/>
      <c r="J389" s="77"/>
      <c r="K389" s="81"/>
      <c r="L389" s="79"/>
      <c r="M389" s="77"/>
      <c r="N389" s="81"/>
      <c r="O389" s="79"/>
    </row>
    <row r="390" spans="1:15" x14ac:dyDescent="0.25">
      <c r="A390" s="59"/>
      <c r="B390" s="60"/>
      <c r="C390" s="61" t="str">
        <f>IFERROR(IF(B390="No CAS","",INDEX('DEQ Pollutant List'!$C$7:$C$614,MATCH('3. Pollutant Emissions - EF'!B390,'DEQ Pollutant List'!$B$7:$B$614,0))),"")</f>
        <v/>
      </c>
      <c r="D390" s="68" t="str">
        <f>IFERROR(IF(OR($B390="",$B390="No CAS"),INDEX('DEQ Pollutant List'!$A$7:$A$614,MATCH($C390,'DEQ Pollutant List'!$C$7:$C$614,0)),INDEX('DEQ Pollutant List'!$A$7:$A$614,MATCH($B390,'DEQ Pollutant List'!$B$7:$B$614,0))),"")</f>
        <v/>
      </c>
      <c r="E390" s="76"/>
      <c r="F390" s="77"/>
      <c r="G390" s="78"/>
      <c r="H390" s="79"/>
      <c r="I390" s="80"/>
      <c r="J390" s="77"/>
      <c r="K390" s="81"/>
      <c r="L390" s="79"/>
      <c r="M390" s="77"/>
      <c r="N390" s="81"/>
      <c r="O390" s="79"/>
    </row>
    <row r="391" spans="1:15" x14ac:dyDescent="0.25">
      <c r="A391" s="59"/>
      <c r="B391" s="60"/>
      <c r="C391" s="61" t="str">
        <f>IFERROR(IF(B391="No CAS","",INDEX('DEQ Pollutant List'!$C$7:$C$614,MATCH('3. Pollutant Emissions - EF'!B391,'DEQ Pollutant List'!$B$7:$B$614,0))),"")</f>
        <v/>
      </c>
      <c r="D391" s="68" t="str">
        <f>IFERROR(IF(OR($B391="",$B391="No CAS"),INDEX('DEQ Pollutant List'!$A$7:$A$614,MATCH($C391,'DEQ Pollutant List'!$C$7:$C$614,0)),INDEX('DEQ Pollutant List'!$A$7:$A$614,MATCH($B391,'DEQ Pollutant List'!$B$7:$B$614,0))),"")</f>
        <v/>
      </c>
      <c r="E391" s="76"/>
      <c r="F391" s="77"/>
      <c r="G391" s="78"/>
      <c r="H391" s="79"/>
      <c r="I391" s="80"/>
      <c r="J391" s="77"/>
      <c r="K391" s="81"/>
      <c r="L391" s="79"/>
      <c r="M391" s="77"/>
      <c r="N391" s="81"/>
      <c r="O391" s="79"/>
    </row>
    <row r="392" spans="1:15" x14ac:dyDescent="0.25">
      <c r="A392" s="59"/>
      <c r="B392" s="60"/>
      <c r="C392" s="61" t="str">
        <f>IFERROR(IF(B392="No CAS","",INDEX('DEQ Pollutant List'!$C$7:$C$614,MATCH('3. Pollutant Emissions - EF'!B392,'DEQ Pollutant List'!$B$7:$B$614,0))),"")</f>
        <v/>
      </c>
      <c r="D392" s="68" t="str">
        <f>IFERROR(IF(OR($B392="",$B392="No CAS"),INDEX('DEQ Pollutant List'!$A$7:$A$614,MATCH($C392,'DEQ Pollutant List'!$C$7:$C$614,0)),INDEX('DEQ Pollutant List'!$A$7:$A$614,MATCH($B392,'DEQ Pollutant List'!$B$7:$B$614,0))),"")</f>
        <v/>
      </c>
      <c r="E392" s="76"/>
      <c r="F392" s="77"/>
      <c r="G392" s="78"/>
      <c r="H392" s="79"/>
      <c r="I392" s="80"/>
      <c r="J392" s="77"/>
      <c r="K392" s="81"/>
      <c r="L392" s="79"/>
      <c r="M392" s="77"/>
      <c r="N392" s="81"/>
      <c r="O392" s="79"/>
    </row>
    <row r="393" spans="1:15" x14ac:dyDescent="0.25">
      <c r="A393" s="59"/>
      <c r="B393" s="60"/>
      <c r="C393" s="61" t="str">
        <f>IFERROR(IF(B393="No CAS","",INDEX('DEQ Pollutant List'!$C$7:$C$614,MATCH('3. Pollutant Emissions - EF'!B393,'DEQ Pollutant List'!$B$7:$B$614,0))),"")</f>
        <v/>
      </c>
      <c r="D393" s="68" t="str">
        <f>IFERROR(IF(OR($B393="",$B393="No CAS"),INDEX('DEQ Pollutant List'!$A$7:$A$614,MATCH($C393,'DEQ Pollutant List'!$C$7:$C$614,0)),INDEX('DEQ Pollutant List'!$A$7:$A$614,MATCH($B393,'DEQ Pollutant List'!$B$7:$B$614,0))),"")</f>
        <v/>
      </c>
      <c r="E393" s="76"/>
      <c r="F393" s="77"/>
      <c r="G393" s="78"/>
      <c r="H393" s="79"/>
      <c r="I393" s="80"/>
      <c r="J393" s="77"/>
      <c r="K393" s="81"/>
      <c r="L393" s="79"/>
      <c r="M393" s="77"/>
      <c r="N393" s="81"/>
      <c r="O393" s="79"/>
    </row>
    <row r="394" spans="1:15" x14ac:dyDescent="0.25">
      <c r="A394" s="59"/>
      <c r="B394" s="60"/>
      <c r="C394" s="61" t="str">
        <f>IFERROR(IF(B394="No CAS","",INDEX('DEQ Pollutant List'!$C$7:$C$614,MATCH('3. Pollutant Emissions - EF'!B394,'DEQ Pollutant List'!$B$7:$B$614,0))),"")</f>
        <v/>
      </c>
      <c r="D394" s="68" t="str">
        <f>IFERROR(IF(OR($B394="",$B394="No CAS"),INDEX('DEQ Pollutant List'!$A$7:$A$614,MATCH($C394,'DEQ Pollutant List'!$C$7:$C$614,0)),INDEX('DEQ Pollutant List'!$A$7:$A$614,MATCH($B394,'DEQ Pollutant List'!$B$7:$B$614,0))),"")</f>
        <v/>
      </c>
      <c r="E394" s="76"/>
      <c r="F394" s="77"/>
      <c r="G394" s="78"/>
      <c r="H394" s="79"/>
      <c r="I394" s="80"/>
      <c r="J394" s="77"/>
      <c r="K394" s="81"/>
      <c r="L394" s="79"/>
      <c r="M394" s="77"/>
      <c r="N394" s="81"/>
      <c r="O394" s="79"/>
    </row>
    <row r="395" spans="1:15" x14ac:dyDescent="0.25">
      <c r="A395" s="59"/>
      <c r="B395" s="60"/>
      <c r="C395" s="61" t="str">
        <f>IFERROR(IF(B395="No CAS","",INDEX('DEQ Pollutant List'!$C$7:$C$614,MATCH('3. Pollutant Emissions - EF'!B395,'DEQ Pollutant List'!$B$7:$B$614,0))),"")</f>
        <v/>
      </c>
      <c r="D395" s="68" t="str">
        <f>IFERROR(IF(OR($B395="",$B395="No CAS"),INDEX('DEQ Pollutant List'!$A$7:$A$614,MATCH($C395,'DEQ Pollutant List'!$C$7:$C$614,0)),INDEX('DEQ Pollutant List'!$A$7:$A$614,MATCH($B395,'DEQ Pollutant List'!$B$7:$B$614,0))),"")</f>
        <v/>
      </c>
      <c r="E395" s="76"/>
      <c r="F395" s="77"/>
      <c r="G395" s="78"/>
      <c r="H395" s="79"/>
      <c r="I395" s="80"/>
      <c r="J395" s="77"/>
      <c r="K395" s="81"/>
      <c r="L395" s="79"/>
      <c r="M395" s="77"/>
      <c r="N395" s="81"/>
      <c r="O395" s="79"/>
    </row>
    <row r="396" spans="1:15" x14ac:dyDescent="0.25">
      <c r="A396" s="59"/>
      <c r="B396" s="60"/>
      <c r="C396" s="61" t="str">
        <f>IFERROR(IF(B396="No CAS","",INDEX('DEQ Pollutant List'!$C$7:$C$614,MATCH('3. Pollutant Emissions - EF'!B396,'DEQ Pollutant List'!$B$7:$B$614,0))),"")</f>
        <v/>
      </c>
      <c r="D396" s="68" t="str">
        <f>IFERROR(IF(OR($B396="",$B396="No CAS"),INDEX('DEQ Pollutant List'!$A$7:$A$614,MATCH($C396,'DEQ Pollutant List'!$C$7:$C$614,0)),INDEX('DEQ Pollutant List'!$A$7:$A$614,MATCH($B396,'DEQ Pollutant List'!$B$7:$B$614,0))),"")</f>
        <v/>
      </c>
      <c r="E396" s="76"/>
      <c r="F396" s="77"/>
      <c r="G396" s="78"/>
      <c r="H396" s="79"/>
      <c r="I396" s="80"/>
      <c r="J396" s="77"/>
      <c r="K396" s="81"/>
      <c r="L396" s="79"/>
      <c r="M396" s="77"/>
      <c r="N396" s="81"/>
      <c r="O396" s="79"/>
    </row>
    <row r="397" spans="1:15" x14ac:dyDescent="0.25">
      <c r="A397" s="59"/>
      <c r="B397" s="60"/>
      <c r="C397" s="61" t="str">
        <f>IFERROR(IF(B397="No CAS","",INDEX('DEQ Pollutant List'!$C$7:$C$614,MATCH('3. Pollutant Emissions - EF'!B397,'DEQ Pollutant List'!$B$7:$B$614,0))),"")</f>
        <v/>
      </c>
      <c r="D397" s="68" t="str">
        <f>IFERROR(IF(OR($B397="",$B397="No CAS"),INDEX('DEQ Pollutant List'!$A$7:$A$614,MATCH($C397,'DEQ Pollutant List'!$C$7:$C$614,0)),INDEX('DEQ Pollutant List'!$A$7:$A$614,MATCH($B397,'DEQ Pollutant List'!$B$7:$B$614,0))),"")</f>
        <v/>
      </c>
      <c r="E397" s="76"/>
      <c r="F397" s="77"/>
      <c r="G397" s="78"/>
      <c r="H397" s="79"/>
      <c r="I397" s="80"/>
      <c r="J397" s="77"/>
      <c r="K397" s="81"/>
      <c r="L397" s="79"/>
      <c r="M397" s="77"/>
      <c r="N397" s="81"/>
      <c r="O397" s="79"/>
    </row>
    <row r="398" spans="1:15" x14ac:dyDescent="0.25">
      <c r="A398" s="59"/>
      <c r="B398" s="60"/>
      <c r="C398" s="61" t="str">
        <f>IFERROR(IF(B398="No CAS","",INDEX('DEQ Pollutant List'!$C$7:$C$614,MATCH('3. Pollutant Emissions - EF'!B398,'DEQ Pollutant List'!$B$7:$B$614,0))),"")</f>
        <v/>
      </c>
      <c r="D398" s="68" t="str">
        <f>IFERROR(IF(OR($B398="",$B398="No CAS"),INDEX('DEQ Pollutant List'!$A$7:$A$614,MATCH($C398,'DEQ Pollutant List'!$C$7:$C$614,0)),INDEX('DEQ Pollutant List'!$A$7:$A$614,MATCH($B398,'DEQ Pollutant List'!$B$7:$B$614,0))),"")</f>
        <v/>
      </c>
      <c r="E398" s="76"/>
      <c r="F398" s="77"/>
      <c r="G398" s="78"/>
      <c r="H398" s="79"/>
      <c r="I398" s="80"/>
      <c r="J398" s="77"/>
      <c r="K398" s="81"/>
      <c r="L398" s="79"/>
      <c r="M398" s="77"/>
      <c r="N398" s="81"/>
      <c r="O398" s="79"/>
    </row>
    <row r="399" spans="1:15" x14ac:dyDescent="0.25">
      <c r="A399" s="59"/>
      <c r="B399" s="60"/>
      <c r="C399" s="61" t="str">
        <f>IFERROR(IF(B399="No CAS","",INDEX('DEQ Pollutant List'!$C$7:$C$614,MATCH('3. Pollutant Emissions - EF'!B399,'DEQ Pollutant List'!$B$7:$B$614,0))),"")</f>
        <v/>
      </c>
      <c r="D399" s="68" t="str">
        <f>IFERROR(IF(OR($B399="",$B399="No CAS"),INDEX('DEQ Pollutant List'!$A$7:$A$614,MATCH($C399,'DEQ Pollutant List'!$C$7:$C$614,0)),INDEX('DEQ Pollutant List'!$A$7:$A$614,MATCH($B399,'DEQ Pollutant List'!$B$7:$B$614,0))),"")</f>
        <v/>
      </c>
      <c r="E399" s="76"/>
      <c r="F399" s="77"/>
      <c r="G399" s="78"/>
      <c r="H399" s="79"/>
      <c r="I399" s="80"/>
      <c r="J399" s="77"/>
      <c r="K399" s="81"/>
      <c r="L399" s="79"/>
      <c r="M399" s="77"/>
      <c r="N399" s="81"/>
      <c r="O399" s="79"/>
    </row>
    <row r="400" spans="1:15" x14ac:dyDescent="0.25">
      <c r="A400" s="59"/>
      <c r="B400" s="60"/>
      <c r="C400" s="61" t="str">
        <f>IFERROR(IF(B400="No CAS","",INDEX('DEQ Pollutant List'!$C$7:$C$614,MATCH('3. Pollutant Emissions - EF'!B400,'DEQ Pollutant List'!$B$7:$B$614,0))),"")</f>
        <v/>
      </c>
      <c r="D400" s="68" t="str">
        <f>IFERROR(IF(OR($B400="",$B400="No CAS"),INDEX('DEQ Pollutant List'!$A$7:$A$614,MATCH($C400,'DEQ Pollutant List'!$C$7:$C$614,0)),INDEX('DEQ Pollutant List'!$A$7:$A$614,MATCH($B400,'DEQ Pollutant List'!$B$7:$B$614,0))),"")</f>
        <v/>
      </c>
      <c r="E400" s="76"/>
      <c r="F400" s="77"/>
      <c r="G400" s="78"/>
      <c r="H400" s="79"/>
      <c r="I400" s="80"/>
      <c r="J400" s="77"/>
      <c r="K400" s="81"/>
      <c r="L400" s="79"/>
      <c r="M400" s="77"/>
      <c r="N400" s="81"/>
      <c r="O400" s="79"/>
    </row>
    <row r="401" spans="1:15" x14ac:dyDescent="0.25">
      <c r="A401" s="59"/>
      <c r="B401" s="60"/>
      <c r="C401" s="61" t="str">
        <f>IFERROR(IF(B401="No CAS","",INDEX('DEQ Pollutant List'!$C$7:$C$614,MATCH('3. Pollutant Emissions - EF'!B401,'DEQ Pollutant List'!$B$7:$B$614,0))),"")</f>
        <v/>
      </c>
      <c r="D401" s="68" t="str">
        <f>IFERROR(IF(OR($B401="",$B401="No CAS"),INDEX('DEQ Pollutant List'!$A$7:$A$614,MATCH($C401,'DEQ Pollutant List'!$C$7:$C$614,0)),INDEX('DEQ Pollutant List'!$A$7:$A$614,MATCH($B401,'DEQ Pollutant List'!$B$7:$B$614,0))),"")</f>
        <v/>
      </c>
      <c r="E401" s="76"/>
      <c r="F401" s="77"/>
      <c r="G401" s="78"/>
      <c r="H401" s="79"/>
      <c r="I401" s="80"/>
      <c r="J401" s="77"/>
      <c r="K401" s="81"/>
      <c r="L401" s="79"/>
      <c r="M401" s="77"/>
      <c r="N401" s="81"/>
      <c r="O401" s="79"/>
    </row>
    <row r="402" spans="1:15" x14ac:dyDescent="0.25">
      <c r="A402" s="59"/>
      <c r="B402" s="60"/>
      <c r="C402" s="61" t="str">
        <f>IFERROR(IF(B402="No CAS","",INDEX('DEQ Pollutant List'!$C$7:$C$614,MATCH('3. Pollutant Emissions - EF'!B402,'DEQ Pollutant List'!$B$7:$B$614,0))),"")</f>
        <v/>
      </c>
      <c r="D402" s="68" t="str">
        <f>IFERROR(IF(OR($B402="",$B402="No CAS"),INDEX('DEQ Pollutant List'!$A$7:$A$614,MATCH($C402,'DEQ Pollutant List'!$C$7:$C$614,0)),INDEX('DEQ Pollutant List'!$A$7:$A$614,MATCH($B402,'DEQ Pollutant List'!$B$7:$B$614,0))),"")</f>
        <v/>
      </c>
      <c r="E402" s="76"/>
      <c r="F402" s="77"/>
      <c r="G402" s="78"/>
      <c r="H402" s="79"/>
      <c r="I402" s="80"/>
      <c r="J402" s="77"/>
      <c r="K402" s="81"/>
      <c r="L402" s="79"/>
      <c r="M402" s="77"/>
      <c r="N402" s="81"/>
      <c r="O402" s="79"/>
    </row>
    <row r="403" spans="1:15" x14ac:dyDescent="0.25">
      <c r="A403" s="59"/>
      <c r="B403" s="60"/>
      <c r="C403" s="61" t="str">
        <f>IFERROR(IF(B403="No CAS","",INDEX('DEQ Pollutant List'!$C$7:$C$614,MATCH('3. Pollutant Emissions - EF'!B403,'DEQ Pollutant List'!$B$7:$B$614,0))),"")</f>
        <v/>
      </c>
      <c r="D403" s="68" t="str">
        <f>IFERROR(IF(OR($B403="",$B403="No CAS"),INDEX('DEQ Pollutant List'!$A$7:$A$614,MATCH($C403,'DEQ Pollutant List'!$C$7:$C$614,0)),INDEX('DEQ Pollutant List'!$A$7:$A$614,MATCH($B403,'DEQ Pollutant List'!$B$7:$B$614,0))),"")</f>
        <v/>
      </c>
      <c r="E403" s="76"/>
      <c r="F403" s="77"/>
      <c r="G403" s="78"/>
      <c r="H403" s="79"/>
      <c r="I403" s="80"/>
      <c r="J403" s="77"/>
      <c r="K403" s="81"/>
      <c r="L403" s="79"/>
      <c r="M403" s="77"/>
      <c r="N403" s="81"/>
      <c r="O403" s="79"/>
    </row>
    <row r="404" spans="1:15" x14ac:dyDescent="0.25">
      <c r="A404" s="59"/>
      <c r="B404" s="60"/>
      <c r="C404" s="61" t="str">
        <f>IFERROR(IF(B404="No CAS","",INDEX('DEQ Pollutant List'!$C$7:$C$614,MATCH('3. Pollutant Emissions - EF'!B404,'DEQ Pollutant List'!$B$7:$B$614,0))),"")</f>
        <v/>
      </c>
      <c r="D404" s="68" t="str">
        <f>IFERROR(IF(OR($B404="",$B404="No CAS"),INDEX('DEQ Pollutant List'!$A$7:$A$614,MATCH($C404,'DEQ Pollutant List'!$C$7:$C$614,0)),INDEX('DEQ Pollutant List'!$A$7:$A$614,MATCH($B404,'DEQ Pollutant List'!$B$7:$B$614,0))),"")</f>
        <v/>
      </c>
      <c r="E404" s="76"/>
      <c r="F404" s="77"/>
      <c r="G404" s="78"/>
      <c r="H404" s="79"/>
      <c r="I404" s="80"/>
      <c r="J404" s="77"/>
      <c r="K404" s="81"/>
      <c r="L404" s="79"/>
      <c r="M404" s="77"/>
      <c r="N404" s="81"/>
      <c r="O404" s="79"/>
    </row>
    <row r="405" spans="1:15" x14ac:dyDescent="0.25">
      <c r="A405" s="59"/>
      <c r="B405" s="60"/>
      <c r="C405" s="61" t="str">
        <f>IFERROR(IF(B405="No CAS","",INDEX('DEQ Pollutant List'!$C$7:$C$614,MATCH('3. Pollutant Emissions - EF'!B405,'DEQ Pollutant List'!$B$7:$B$614,0))),"")</f>
        <v/>
      </c>
      <c r="D405" s="68" t="str">
        <f>IFERROR(IF(OR($B405="",$B405="No CAS"),INDEX('DEQ Pollutant List'!$A$7:$A$614,MATCH($C405,'DEQ Pollutant List'!$C$7:$C$614,0)),INDEX('DEQ Pollutant List'!$A$7:$A$614,MATCH($B405,'DEQ Pollutant List'!$B$7:$B$614,0))),"")</f>
        <v/>
      </c>
      <c r="E405" s="76"/>
      <c r="F405" s="77"/>
      <c r="G405" s="78"/>
      <c r="H405" s="79"/>
      <c r="I405" s="80"/>
      <c r="J405" s="77"/>
      <c r="K405" s="81"/>
      <c r="L405" s="79"/>
      <c r="M405" s="77"/>
      <c r="N405" s="81"/>
      <c r="O405" s="79"/>
    </row>
    <row r="406" spans="1:15" x14ac:dyDescent="0.25">
      <c r="A406" s="59"/>
      <c r="B406" s="60"/>
      <c r="C406" s="61" t="str">
        <f>IFERROR(IF(B406="No CAS","",INDEX('DEQ Pollutant List'!$C$7:$C$614,MATCH('3. Pollutant Emissions - EF'!B406,'DEQ Pollutant List'!$B$7:$B$614,0))),"")</f>
        <v/>
      </c>
      <c r="D406" s="68" t="str">
        <f>IFERROR(IF(OR($B406="",$B406="No CAS"),INDEX('DEQ Pollutant List'!$A$7:$A$614,MATCH($C406,'DEQ Pollutant List'!$C$7:$C$614,0)),INDEX('DEQ Pollutant List'!$A$7:$A$614,MATCH($B406,'DEQ Pollutant List'!$B$7:$B$614,0))),"")</f>
        <v/>
      </c>
      <c r="E406" s="76"/>
      <c r="F406" s="77"/>
      <c r="G406" s="78"/>
      <c r="H406" s="79"/>
      <c r="I406" s="80"/>
      <c r="J406" s="77"/>
      <c r="K406" s="81"/>
      <c r="L406" s="79"/>
      <c r="M406" s="77"/>
      <c r="N406" s="81"/>
      <c r="O406" s="79"/>
    </row>
    <row r="407" spans="1:15" x14ac:dyDescent="0.25">
      <c r="A407" s="59"/>
      <c r="B407" s="60"/>
      <c r="C407" s="61" t="str">
        <f>IFERROR(IF(B407="No CAS","",INDEX('DEQ Pollutant List'!$C$7:$C$614,MATCH('3. Pollutant Emissions - EF'!B407,'DEQ Pollutant List'!$B$7:$B$614,0))),"")</f>
        <v/>
      </c>
      <c r="D407" s="68" t="str">
        <f>IFERROR(IF(OR($B407="",$B407="No CAS"),INDEX('DEQ Pollutant List'!$A$7:$A$614,MATCH($C407,'DEQ Pollutant List'!$C$7:$C$614,0)),INDEX('DEQ Pollutant List'!$A$7:$A$614,MATCH($B407,'DEQ Pollutant List'!$B$7:$B$614,0))),"")</f>
        <v/>
      </c>
      <c r="E407" s="76"/>
      <c r="F407" s="77"/>
      <c r="G407" s="78"/>
      <c r="H407" s="79"/>
      <c r="I407" s="80"/>
      <c r="J407" s="77"/>
      <c r="K407" s="81"/>
      <c r="L407" s="79"/>
      <c r="M407" s="77"/>
      <c r="N407" s="81"/>
      <c r="O407" s="79"/>
    </row>
    <row r="408" spans="1:15" x14ac:dyDescent="0.25">
      <c r="A408" s="59"/>
      <c r="B408" s="60"/>
      <c r="C408" s="61" t="str">
        <f>IFERROR(IF(B408="No CAS","",INDEX('DEQ Pollutant List'!$C$7:$C$614,MATCH('3. Pollutant Emissions - EF'!B408,'DEQ Pollutant List'!$B$7:$B$614,0))),"")</f>
        <v/>
      </c>
      <c r="D408" s="68" t="str">
        <f>IFERROR(IF(OR($B408="",$B408="No CAS"),INDEX('DEQ Pollutant List'!$A$7:$A$614,MATCH($C408,'DEQ Pollutant List'!$C$7:$C$614,0)),INDEX('DEQ Pollutant List'!$A$7:$A$614,MATCH($B408,'DEQ Pollutant List'!$B$7:$B$614,0))),"")</f>
        <v/>
      </c>
      <c r="E408" s="76"/>
      <c r="F408" s="77"/>
      <c r="G408" s="78"/>
      <c r="H408" s="79"/>
      <c r="I408" s="80"/>
      <c r="J408" s="77"/>
      <c r="K408" s="81"/>
      <c r="L408" s="79"/>
      <c r="M408" s="77"/>
      <c r="N408" s="81"/>
      <c r="O408" s="79"/>
    </row>
    <row r="409" spans="1:15" x14ac:dyDescent="0.25">
      <c r="A409" s="59"/>
      <c r="B409" s="60"/>
      <c r="C409" s="61" t="str">
        <f>IFERROR(IF(B409="No CAS","",INDEX('DEQ Pollutant List'!$C$7:$C$614,MATCH('3. Pollutant Emissions - EF'!B409,'DEQ Pollutant List'!$B$7:$B$614,0))),"")</f>
        <v/>
      </c>
      <c r="D409" s="68" t="str">
        <f>IFERROR(IF(OR($B409="",$B409="No CAS"),INDEX('DEQ Pollutant List'!$A$7:$A$614,MATCH($C409,'DEQ Pollutant List'!$C$7:$C$614,0)),INDEX('DEQ Pollutant List'!$A$7:$A$614,MATCH($B409,'DEQ Pollutant List'!$B$7:$B$614,0))),"")</f>
        <v/>
      </c>
      <c r="E409" s="76"/>
      <c r="F409" s="77"/>
      <c r="G409" s="78"/>
      <c r="H409" s="79"/>
      <c r="I409" s="80"/>
      <c r="J409" s="77"/>
      <c r="K409" s="81"/>
      <c r="L409" s="79"/>
      <c r="M409" s="77"/>
      <c r="N409" s="81"/>
      <c r="O409" s="79"/>
    </row>
    <row r="410" spans="1:15" x14ac:dyDescent="0.25">
      <c r="A410" s="59"/>
      <c r="B410" s="60"/>
      <c r="C410" s="61" t="str">
        <f>IFERROR(IF(B410="No CAS","",INDEX('DEQ Pollutant List'!$C$7:$C$614,MATCH('3. Pollutant Emissions - EF'!B410,'DEQ Pollutant List'!$B$7:$B$614,0))),"")</f>
        <v/>
      </c>
      <c r="D410" s="68" t="str">
        <f>IFERROR(IF(OR($B410="",$B410="No CAS"),INDEX('DEQ Pollutant List'!$A$7:$A$614,MATCH($C410,'DEQ Pollutant List'!$C$7:$C$614,0)),INDEX('DEQ Pollutant List'!$A$7:$A$614,MATCH($B410,'DEQ Pollutant List'!$B$7:$B$614,0))),"")</f>
        <v/>
      </c>
      <c r="E410" s="76"/>
      <c r="F410" s="77"/>
      <c r="G410" s="78"/>
      <c r="H410" s="79"/>
      <c r="I410" s="80"/>
      <c r="J410" s="77"/>
      <c r="K410" s="81"/>
      <c r="L410" s="79"/>
      <c r="M410" s="77"/>
      <c r="N410" s="81"/>
      <c r="O410" s="79"/>
    </row>
    <row r="411" spans="1:15" x14ac:dyDescent="0.25">
      <c r="A411" s="59"/>
      <c r="B411" s="60"/>
      <c r="C411" s="61" t="str">
        <f>IFERROR(IF(B411="No CAS","",INDEX('DEQ Pollutant List'!$C$7:$C$614,MATCH('3. Pollutant Emissions - EF'!B411,'DEQ Pollutant List'!$B$7:$B$614,0))),"")</f>
        <v/>
      </c>
      <c r="D411" s="68" t="str">
        <f>IFERROR(IF(OR($B411="",$B411="No CAS"),INDEX('DEQ Pollutant List'!$A$7:$A$614,MATCH($C411,'DEQ Pollutant List'!$C$7:$C$614,0)),INDEX('DEQ Pollutant List'!$A$7:$A$614,MATCH($B411,'DEQ Pollutant List'!$B$7:$B$614,0))),"")</f>
        <v/>
      </c>
      <c r="E411" s="76"/>
      <c r="F411" s="77"/>
      <c r="G411" s="78"/>
      <c r="H411" s="79"/>
      <c r="I411" s="80"/>
      <c r="J411" s="77"/>
      <c r="K411" s="81"/>
      <c r="L411" s="79"/>
      <c r="M411" s="77"/>
      <c r="N411" s="81"/>
      <c r="O411" s="79"/>
    </row>
    <row r="412" spans="1:15" x14ac:dyDescent="0.25">
      <c r="A412" s="59"/>
      <c r="B412" s="60"/>
      <c r="C412" s="61" t="str">
        <f>IFERROR(IF(B412="No CAS","",INDEX('DEQ Pollutant List'!$C$7:$C$614,MATCH('3. Pollutant Emissions - EF'!B412,'DEQ Pollutant List'!$B$7:$B$614,0))),"")</f>
        <v/>
      </c>
      <c r="D412" s="68" t="str">
        <f>IFERROR(IF(OR($B412="",$B412="No CAS"),INDEX('DEQ Pollutant List'!$A$7:$A$614,MATCH($C412,'DEQ Pollutant List'!$C$7:$C$614,0)),INDEX('DEQ Pollutant List'!$A$7:$A$614,MATCH($B412,'DEQ Pollutant List'!$B$7:$B$614,0))),"")</f>
        <v/>
      </c>
      <c r="E412" s="76"/>
      <c r="F412" s="77"/>
      <c r="G412" s="78"/>
      <c r="H412" s="79"/>
      <c r="I412" s="80"/>
      <c r="J412" s="77"/>
      <c r="K412" s="81"/>
      <c r="L412" s="79"/>
      <c r="M412" s="77"/>
      <c r="N412" s="81"/>
      <c r="O412" s="79"/>
    </row>
    <row r="413" spans="1:15" x14ac:dyDescent="0.25">
      <c r="A413" s="59"/>
      <c r="B413" s="60"/>
      <c r="C413" s="61" t="str">
        <f>IFERROR(IF(B413="No CAS","",INDEX('DEQ Pollutant List'!$C$7:$C$614,MATCH('3. Pollutant Emissions - EF'!B413,'DEQ Pollutant List'!$B$7:$B$614,0))),"")</f>
        <v/>
      </c>
      <c r="D413" s="68" t="str">
        <f>IFERROR(IF(OR($B413="",$B413="No CAS"),INDEX('DEQ Pollutant List'!$A$7:$A$614,MATCH($C413,'DEQ Pollutant List'!$C$7:$C$614,0)),INDEX('DEQ Pollutant List'!$A$7:$A$614,MATCH($B413,'DEQ Pollutant List'!$B$7:$B$614,0))),"")</f>
        <v/>
      </c>
      <c r="E413" s="76"/>
      <c r="F413" s="77"/>
      <c r="G413" s="78"/>
      <c r="H413" s="79"/>
      <c r="I413" s="80"/>
      <c r="J413" s="77"/>
      <c r="K413" s="81"/>
      <c r="L413" s="79"/>
      <c r="M413" s="77"/>
      <c r="N413" s="81"/>
      <c r="O413" s="79"/>
    </row>
    <row r="414" spans="1:15" x14ac:dyDescent="0.25">
      <c r="A414" s="59"/>
      <c r="B414" s="60"/>
      <c r="C414" s="61" t="str">
        <f>IFERROR(IF(B414="No CAS","",INDEX('DEQ Pollutant List'!$C$7:$C$614,MATCH('3. Pollutant Emissions - EF'!B414,'DEQ Pollutant List'!$B$7:$B$614,0))),"")</f>
        <v/>
      </c>
      <c r="D414" s="68" t="str">
        <f>IFERROR(IF(OR($B414="",$B414="No CAS"),INDEX('DEQ Pollutant List'!$A$7:$A$614,MATCH($C414,'DEQ Pollutant List'!$C$7:$C$614,0)),INDEX('DEQ Pollutant List'!$A$7:$A$614,MATCH($B414,'DEQ Pollutant List'!$B$7:$B$614,0))),"")</f>
        <v/>
      </c>
      <c r="E414" s="76"/>
      <c r="F414" s="77"/>
      <c r="G414" s="78"/>
      <c r="H414" s="79"/>
      <c r="I414" s="80"/>
      <c r="J414" s="77"/>
      <c r="K414" s="81"/>
      <c r="L414" s="79"/>
      <c r="M414" s="77"/>
      <c r="N414" s="81"/>
      <c r="O414" s="79"/>
    </row>
    <row r="415" spans="1:15" x14ac:dyDescent="0.25">
      <c r="A415" s="59"/>
      <c r="B415" s="60"/>
      <c r="C415" s="61" t="str">
        <f>IFERROR(IF(B415="No CAS","",INDEX('DEQ Pollutant List'!$C$7:$C$614,MATCH('3. Pollutant Emissions - EF'!B415,'DEQ Pollutant List'!$B$7:$B$614,0))),"")</f>
        <v/>
      </c>
      <c r="D415" s="68" t="str">
        <f>IFERROR(IF(OR($B415="",$B415="No CAS"),INDEX('DEQ Pollutant List'!$A$7:$A$614,MATCH($C415,'DEQ Pollutant List'!$C$7:$C$614,0)),INDEX('DEQ Pollutant List'!$A$7:$A$614,MATCH($B415,'DEQ Pollutant List'!$B$7:$B$614,0))),"")</f>
        <v/>
      </c>
      <c r="E415" s="76"/>
      <c r="F415" s="77"/>
      <c r="G415" s="78"/>
      <c r="H415" s="79"/>
      <c r="I415" s="80"/>
      <c r="J415" s="77"/>
      <c r="K415" s="81"/>
      <c r="L415" s="79"/>
      <c r="M415" s="77"/>
      <c r="N415" s="81"/>
      <c r="O415" s="79"/>
    </row>
    <row r="416" spans="1:15" x14ac:dyDescent="0.25">
      <c r="A416" s="59"/>
      <c r="B416" s="60"/>
      <c r="C416" s="61" t="str">
        <f>IFERROR(IF(B416="No CAS","",INDEX('DEQ Pollutant List'!$C$7:$C$614,MATCH('3. Pollutant Emissions - EF'!B416,'DEQ Pollutant List'!$B$7:$B$614,0))),"")</f>
        <v/>
      </c>
      <c r="D416" s="68" t="str">
        <f>IFERROR(IF(OR($B416="",$B416="No CAS"),INDEX('DEQ Pollutant List'!$A$7:$A$614,MATCH($C416,'DEQ Pollutant List'!$C$7:$C$614,0)),INDEX('DEQ Pollutant List'!$A$7:$A$614,MATCH($B416,'DEQ Pollutant List'!$B$7:$B$614,0))),"")</f>
        <v/>
      </c>
      <c r="E416" s="76"/>
      <c r="F416" s="77"/>
      <c r="G416" s="78"/>
      <c r="H416" s="79"/>
      <c r="I416" s="80"/>
      <c r="J416" s="77"/>
      <c r="K416" s="81"/>
      <c r="L416" s="79"/>
      <c r="M416" s="77"/>
      <c r="N416" s="81"/>
      <c r="O416" s="79"/>
    </row>
    <row r="417" spans="1:15" x14ac:dyDescent="0.25">
      <c r="A417" s="59"/>
      <c r="B417" s="60"/>
      <c r="C417" s="61" t="str">
        <f>IFERROR(IF(B417="No CAS","",INDEX('DEQ Pollutant List'!$C$7:$C$614,MATCH('3. Pollutant Emissions - EF'!B417,'DEQ Pollutant List'!$B$7:$B$614,0))),"")</f>
        <v/>
      </c>
      <c r="D417" s="68" t="str">
        <f>IFERROR(IF(OR($B417="",$B417="No CAS"),INDEX('DEQ Pollutant List'!$A$7:$A$614,MATCH($C417,'DEQ Pollutant List'!$C$7:$C$614,0)),INDEX('DEQ Pollutant List'!$A$7:$A$614,MATCH($B417,'DEQ Pollutant List'!$B$7:$B$614,0))),"")</f>
        <v/>
      </c>
      <c r="E417" s="76"/>
      <c r="F417" s="77"/>
      <c r="G417" s="78"/>
      <c r="H417" s="79"/>
      <c r="I417" s="80"/>
      <c r="J417" s="77"/>
      <c r="K417" s="81"/>
      <c r="L417" s="79"/>
      <c r="M417" s="77"/>
      <c r="N417" s="81"/>
      <c r="O417" s="79"/>
    </row>
    <row r="418" spans="1:15" x14ac:dyDescent="0.25">
      <c r="A418" s="59"/>
      <c r="B418" s="60"/>
      <c r="C418" s="61" t="str">
        <f>IFERROR(IF(B418="No CAS","",INDEX('DEQ Pollutant List'!$C$7:$C$614,MATCH('3. Pollutant Emissions - EF'!B418,'DEQ Pollutant List'!$B$7:$B$614,0))),"")</f>
        <v/>
      </c>
      <c r="D418" s="68" t="str">
        <f>IFERROR(IF(OR($B418="",$B418="No CAS"),INDEX('DEQ Pollutant List'!$A$7:$A$614,MATCH($C418,'DEQ Pollutant List'!$C$7:$C$614,0)),INDEX('DEQ Pollutant List'!$A$7:$A$614,MATCH($B418,'DEQ Pollutant List'!$B$7:$B$614,0))),"")</f>
        <v/>
      </c>
      <c r="E418" s="76"/>
      <c r="F418" s="77"/>
      <c r="G418" s="78"/>
      <c r="H418" s="79"/>
      <c r="I418" s="80"/>
      <c r="J418" s="77"/>
      <c r="K418" s="81"/>
      <c r="L418" s="79"/>
      <c r="M418" s="77"/>
      <c r="N418" s="81"/>
      <c r="O418" s="79"/>
    </row>
    <row r="419" spans="1:15" x14ac:dyDescent="0.25">
      <c r="A419" s="59"/>
      <c r="B419" s="60"/>
      <c r="C419" s="61" t="str">
        <f>IFERROR(IF(B419="No CAS","",INDEX('DEQ Pollutant List'!$C$7:$C$614,MATCH('3. Pollutant Emissions - EF'!B419,'DEQ Pollutant List'!$B$7:$B$614,0))),"")</f>
        <v/>
      </c>
      <c r="D419" s="68" t="str">
        <f>IFERROR(IF(OR($B419="",$B419="No CAS"),INDEX('DEQ Pollutant List'!$A$7:$A$614,MATCH($C419,'DEQ Pollutant List'!$C$7:$C$614,0)),INDEX('DEQ Pollutant List'!$A$7:$A$614,MATCH($B419,'DEQ Pollutant List'!$B$7:$B$614,0))),"")</f>
        <v/>
      </c>
      <c r="E419" s="76"/>
      <c r="F419" s="77"/>
      <c r="G419" s="78"/>
      <c r="H419" s="79"/>
      <c r="I419" s="80"/>
      <c r="J419" s="77"/>
      <c r="K419" s="81"/>
      <c r="L419" s="79"/>
      <c r="M419" s="77"/>
      <c r="N419" s="81"/>
      <c r="O419" s="79"/>
    </row>
    <row r="420" spans="1:15" x14ac:dyDescent="0.25">
      <c r="A420" s="59"/>
      <c r="B420" s="60"/>
      <c r="C420" s="61" t="str">
        <f>IFERROR(IF(B420="No CAS","",INDEX('DEQ Pollutant List'!$C$7:$C$614,MATCH('3. Pollutant Emissions - EF'!B420,'DEQ Pollutant List'!$B$7:$B$614,0))),"")</f>
        <v/>
      </c>
      <c r="D420" s="68" t="str">
        <f>IFERROR(IF(OR($B420="",$B420="No CAS"),INDEX('DEQ Pollutant List'!$A$7:$A$614,MATCH($C420,'DEQ Pollutant List'!$C$7:$C$614,0)),INDEX('DEQ Pollutant List'!$A$7:$A$614,MATCH($B420,'DEQ Pollutant List'!$B$7:$B$614,0))),"")</f>
        <v/>
      </c>
      <c r="E420" s="76"/>
      <c r="F420" s="77"/>
      <c r="G420" s="78"/>
      <c r="H420" s="79"/>
      <c r="I420" s="80"/>
      <c r="J420" s="77"/>
      <c r="K420" s="81"/>
      <c r="L420" s="79"/>
      <c r="M420" s="77"/>
      <c r="N420" s="81"/>
      <c r="O420" s="79"/>
    </row>
    <row r="421" spans="1:15" x14ac:dyDescent="0.25">
      <c r="A421" s="59"/>
      <c r="B421" s="60"/>
      <c r="C421" s="61" t="str">
        <f>IFERROR(IF(B421="No CAS","",INDEX('DEQ Pollutant List'!$C$7:$C$614,MATCH('3. Pollutant Emissions - EF'!B421,'DEQ Pollutant List'!$B$7:$B$614,0))),"")</f>
        <v/>
      </c>
      <c r="D421" s="68" t="str">
        <f>IFERROR(IF(OR($B421="",$B421="No CAS"),INDEX('DEQ Pollutant List'!$A$7:$A$614,MATCH($C421,'DEQ Pollutant List'!$C$7:$C$614,0)),INDEX('DEQ Pollutant List'!$A$7:$A$614,MATCH($B421,'DEQ Pollutant List'!$B$7:$B$614,0))),"")</f>
        <v/>
      </c>
      <c r="E421" s="76"/>
      <c r="F421" s="77"/>
      <c r="G421" s="78"/>
      <c r="H421" s="79"/>
      <c r="I421" s="80"/>
      <c r="J421" s="77"/>
      <c r="K421" s="81"/>
      <c r="L421" s="79"/>
      <c r="M421" s="77"/>
      <c r="N421" s="81"/>
      <c r="O421" s="79"/>
    </row>
    <row r="422" spans="1:15" x14ac:dyDescent="0.25">
      <c r="A422" s="59"/>
      <c r="B422" s="60"/>
      <c r="C422" s="61" t="str">
        <f>IFERROR(IF(B422="No CAS","",INDEX('DEQ Pollutant List'!$C$7:$C$614,MATCH('3. Pollutant Emissions - EF'!B422,'DEQ Pollutant List'!$B$7:$B$614,0))),"")</f>
        <v/>
      </c>
      <c r="D422" s="68" t="str">
        <f>IFERROR(IF(OR($B422="",$B422="No CAS"),INDEX('DEQ Pollutant List'!$A$7:$A$614,MATCH($C422,'DEQ Pollutant List'!$C$7:$C$614,0)),INDEX('DEQ Pollutant List'!$A$7:$A$614,MATCH($B422,'DEQ Pollutant List'!$B$7:$B$614,0))),"")</f>
        <v/>
      </c>
      <c r="E422" s="76"/>
      <c r="F422" s="77"/>
      <c r="G422" s="78"/>
      <c r="H422" s="79"/>
      <c r="I422" s="80"/>
      <c r="J422" s="77"/>
      <c r="K422" s="81"/>
      <c r="L422" s="79"/>
      <c r="M422" s="77"/>
      <c r="N422" s="81"/>
      <c r="O422" s="79"/>
    </row>
    <row r="423" spans="1:15" x14ac:dyDescent="0.25">
      <c r="A423" s="59"/>
      <c r="B423" s="60"/>
      <c r="C423" s="61" t="str">
        <f>IFERROR(IF(B423="No CAS","",INDEX('DEQ Pollutant List'!$C$7:$C$614,MATCH('3. Pollutant Emissions - EF'!B423,'DEQ Pollutant List'!$B$7:$B$614,0))),"")</f>
        <v/>
      </c>
      <c r="D423" s="68" t="str">
        <f>IFERROR(IF(OR($B423="",$B423="No CAS"),INDEX('DEQ Pollutant List'!$A$7:$A$614,MATCH($C423,'DEQ Pollutant List'!$C$7:$C$614,0)),INDEX('DEQ Pollutant List'!$A$7:$A$614,MATCH($B423,'DEQ Pollutant List'!$B$7:$B$614,0))),"")</f>
        <v/>
      </c>
      <c r="E423" s="76"/>
      <c r="F423" s="77"/>
      <c r="G423" s="78"/>
      <c r="H423" s="79"/>
      <c r="I423" s="80"/>
      <c r="J423" s="77"/>
      <c r="K423" s="81"/>
      <c r="L423" s="79"/>
      <c r="M423" s="77"/>
      <c r="N423" s="81"/>
      <c r="O423" s="79"/>
    </row>
    <row r="424" spans="1:15" x14ac:dyDescent="0.25">
      <c r="A424" s="59"/>
      <c r="B424" s="60"/>
      <c r="C424" s="61" t="str">
        <f>IFERROR(IF(B424="No CAS","",INDEX('DEQ Pollutant List'!$C$7:$C$614,MATCH('3. Pollutant Emissions - EF'!B424,'DEQ Pollutant List'!$B$7:$B$614,0))),"")</f>
        <v/>
      </c>
      <c r="D424" s="68" t="str">
        <f>IFERROR(IF(OR($B424="",$B424="No CAS"),INDEX('DEQ Pollutant List'!$A$7:$A$614,MATCH($C424,'DEQ Pollutant List'!$C$7:$C$614,0)),INDEX('DEQ Pollutant List'!$A$7:$A$614,MATCH($B424,'DEQ Pollutant List'!$B$7:$B$614,0))),"")</f>
        <v/>
      </c>
      <c r="E424" s="76"/>
      <c r="F424" s="77"/>
      <c r="G424" s="78"/>
      <c r="H424" s="79"/>
      <c r="I424" s="80"/>
      <c r="J424" s="77"/>
      <c r="K424" s="81"/>
      <c r="L424" s="79"/>
      <c r="M424" s="77"/>
      <c r="N424" s="81"/>
      <c r="O424" s="79"/>
    </row>
    <row r="425" spans="1:15" x14ac:dyDescent="0.25">
      <c r="A425" s="59"/>
      <c r="B425" s="60"/>
      <c r="C425" s="61" t="str">
        <f>IFERROR(IF(B425="No CAS","",INDEX('DEQ Pollutant List'!$C$7:$C$614,MATCH('3. Pollutant Emissions - EF'!B425,'DEQ Pollutant List'!$B$7:$B$614,0))),"")</f>
        <v/>
      </c>
      <c r="D425" s="68" t="str">
        <f>IFERROR(IF(OR($B425="",$B425="No CAS"),INDEX('DEQ Pollutant List'!$A$7:$A$614,MATCH($C425,'DEQ Pollutant List'!$C$7:$C$614,0)),INDEX('DEQ Pollutant List'!$A$7:$A$614,MATCH($B425,'DEQ Pollutant List'!$B$7:$B$614,0))),"")</f>
        <v/>
      </c>
      <c r="E425" s="76"/>
      <c r="F425" s="77"/>
      <c r="G425" s="78"/>
      <c r="H425" s="79"/>
      <c r="I425" s="80"/>
      <c r="J425" s="77"/>
      <c r="K425" s="81"/>
      <c r="L425" s="79"/>
      <c r="M425" s="77"/>
      <c r="N425" s="81"/>
      <c r="O425" s="79"/>
    </row>
    <row r="426" spans="1:15" x14ac:dyDescent="0.25">
      <c r="A426" s="59"/>
      <c r="B426" s="60"/>
      <c r="C426" s="61" t="str">
        <f>IFERROR(IF(B426="No CAS","",INDEX('DEQ Pollutant List'!$C$7:$C$614,MATCH('3. Pollutant Emissions - EF'!B426,'DEQ Pollutant List'!$B$7:$B$614,0))),"")</f>
        <v/>
      </c>
      <c r="D426" s="68" t="str">
        <f>IFERROR(IF(OR($B426="",$B426="No CAS"),INDEX('DEQ Pollutant List'!$A$7:$A$614,MATCH($C426,'DEQ Pollutant List'!$C$7:$C$614,0)),INDEX('DEQ Pollutant List'!$A$7:$A$614,MATCH($B426,'DEQ Pollutant List'!$B$7:$B$614,0))),"")</f>
        <v/>
      </c>
      <c r="E426" s="76"/>
      <c r="F426" s="77"/>
      <c r="G426" s="78"/>
      <c r="H426" s="79"/>
      <c r="I426" s="80"/>
      <c r="J426" s="77"/>
      <c r="K426" s="81"/>
      <c r="L426" s="79"/>
      <c r="M426" s="77"/>
      <c r="N426" s="81"/>
      <c r="O426" s="79"/>
    </row>
    <row r="427" spans="1:15" x14ac:dyDescent="0.25">
      <c r="A427" s="59"/>
      <c r="B427" s="60"/>
      <c r="C427" s="61" t="str">
        <f>IFERROR(IF(B427="No CAS","",INDEX('DEQ Pollutant List'!$C$7:$C$614,MATCH('3. Pollutant Emissions - EF'!B427,'DEQ Pollutant List'!$B$7:$B$614,0))),"")</f>
        <v/>
      </c>
      <c r="D427" s="68" t="str">
        <f>IFERROR(IF(OR($B427="",$B427="No CAS"),INDEX('DEQ Pollutant List'!$A$7:$A$614,MATCH($C427,'DEQ Pollutant List'!$C$7:$C$614,0)),INDEX('DEQ Pollutant List'!$A$7:$A$614,MATCH($B427,'DEQ Pollutant List'!$B$7:$B$614,0))),"")</f>
        <v/>
      </c>
      <c r="E427" s="76"/>
      <c r="F427" s="77"/>
      <c r="G427" s="78"/>
      <c r="H427" s="79"/>
      <c r="I427" s="80"/>
      <c r="J427" s="77"/>
      <c r="K427" s="81"/>
      <c r="L427" s="79"/>
      <c r="M427" s="77"/>
      <c r="N427" s="81"/>
      <c r="O427" s="79"/>
    </row>
    <row r="428" spans="1:15" x14ac:dyDescent="0.25">
      <c r="A428" s="59"/>
      <c r="B428" s="60"/>
      <c r="C428" s="61" t="str">
        <f>IFERROR(IF(B428="No CAS","",INDEX('DEQ Pollutant List'!$C$7:$C$614,MATCH('3. Pollutant Emissions - EF'!B428,'DEQ Pollutant List'!$B$7:$B$614,0))),"")</f>
        <v/>
      </c>
      <c r="D428" s="68" t="str">
        <f>IFERROR(IF(OR($B428="",$B428="No CAS"),INDEX('DEQ Pollutant List'!$A$7:$A$614,MATCH($C428,'DEQ Pollutant List'!$C$7:$C$614,0)),INDEX('DEQ Pollutant List'!$A$7:$A$614,MATCH($B428,'DEQ Pollutant List'!$B$7:$B$614,0))),"")</f>
        <v/>
      </c>
      <c r="E428" s="76"/>
      <c r="F428" s="77"/>
      <c r="G428" s="78"/>
      <c r="H428" s="79"/>
      <c r="I428" s="80"/>
      <c r="J428" s="77"/>
      <c r="K428" s="81"/>
      <c r="L428" s="79"/>
      <c r="M428" s="77"/>
      <c r="N428" s="81"/>
      <c r="O428" s="79"/>
    </row>
    <row r="429" spans="1:15" x14ac:dyDescent="0.25">
      <c r="A429" s="59"/>
      <c r="B429" s="60"/>
      <c r="C429" s="61" t="str">
        <f>IFERROR(IF(B429="No CAS","",INDEX('DEQ Pollutant List'!$C$7:$C$614,MATCH('3. Pollutant Emissions - EF'!B429,'DEQ Pollutant List'!$B$7:$B$614,0))),"")</f>
        <v/>
      </c>
      <c r="D429" s="68" t="str">
        <f>IFERROR(IF(OR($B429="",$B429="No CAS"),INDEX('DEQ Pollutant List'!$A$7:$A$614,MATCH($C429,'DEQ Pollutant List'!$C$7:$C$614,0)),INDEX('DEQ Pollutant List'!$A$7:$A$614,MATCH($B429,'DEQ Pollutant List'!$B$7:$B$614,0))),"")</f>
        <v/>
      </c>
      <c r="E429" s="76"/>
      <c r="F429" s="77"/>
      <c r="G429" s="78"/>
      <c r="H429" s="79"/>
      <c r="I429" s="80"/>
      <c r="J429" s="77"/>
      <c r="K429" s="81"/>
      <c r="L429" s="79"/>
      <c r="M429" s="77"/>
      <c r="N429" s="81"/>
      <c r="O429" s="79"/>
    </row>
    <row r="430" spans="1:15" x14ac:dyDescent="0.25">
      <c r="A430" s="59"/>
      <c r="B430" s="60"/>
      <c r="C430" s="61" t="str">
        <f>IFERROR(IF(B430="No CAS","",INDEX('DEQ Pollutant List'!$C$7:$C$614,MATCH('3. Pollutant Emissions - EF'!B430,'DEQ Pollutant List'!$B$7:$B$614,0))),"")</f>
        <v/>
      </c>
      <c r="D430" s="68" t="str">
        <f>IFERROR(IF(OR($B430="",$B430="No CAS"),INDEX('DEQ Pollutant List'!$A$7:$A$614,MATCH($C430,'DEQ Pollutant List'!$C$7:$C$614,0)),INDEX('DEQ Pollutant List'!$A$7:$A$614,MATCH($B430,'DEQ Pollutant List'!$B$7:$B$614,0))),"")</f>
        <v/>
      </c>
      <c r="E430" s="76"/>
      <c r="F430" s="77"/>
      <c r="G430" s="78"/>
      <c r="H430" s="79"/>
      <c r="I430" s="80"/>
      <c r="J430" s="77"/>
      <c r="K430" s="81"/>
      <c r="L430" s="79"/>
      <c r="M430" s="77"/>
      <c r="N430" s="81"/>
      <c r="O430" s="79"/>
    </row>
    <row r="431" spans="1:15" x14ac:dyDescent="0.25">
      <c r="A431" s="59"/>
      <c r="B431" s="60"/>
      <c r="C431" s="61" t="str">
        <f>IFERROR(IF(B431="No CAS","",INDEX('DEQ Pollutant List'!$C$7:$C$614,MATCH('3. Pollutant Emissions - EF'!B431,'DEQ Pollutant List'!$B$7:$B$614,0))),"")</f>
        <v/>
      </c>
      <c r="D431" s="68" t="str">
        <f>IFERROR(IF(OR($B431="",$B431="No CAS"),INDEX('DEQ Pollutant List'!$A$7:$A$614,MATCH($C431,'DEQ Pollutant List'!$C$7:$C$614,0)),INDEX('DEQ Pollutant List'!$A$7:$A$614,MATCH($B431,'DEQ Pollutant List'!$B$7:$B$614,0))),"")</f>
        <v/>
      </c>
      <c r="E431" s="76"/>
      <c r="F431" s="77"/>
      <c r="G431" s="78"/>
      <c r="H431" s="79"/>
      <c r="I431" s="80"/>
      <c r="J431" s="77"/>
      <c r="K431" s="81"/>
      <c r="L431" s="79"/>
      <c r="M431" s="77"/>
      <c r="N431" s="81"/>
      <c r="O431" s="79"/>
    </row>
    <row r="432" spans="1:15" x14ac:dyDescent="0.25">
      <c r="A432" s="59"/>
      <c r="B432" s="60"/>
      <c r="C432" s="61" t="str">
        <f>IFERROR(IF(B432="No CAS","",INDEX('DEQ Pollutant List'!$C$7:$C$614,MATCH('3. Pollutant Emissions - EF'!B432,'DEQ Pollutant List'!$B$7:$B$614,0))),"")</f>
        <v/>
      </c>
      <c r="D432" s="68" t="str">
        <f>IFERROR(IF(OR($B432="",$B432="No CAS"),INDEX('DEQ Pollutant List'!$A$7:$A$614,MATCH($C432,'DEQ Pollutant List'!$C$7:$C$614,0)),INDEX('DEQ Pollutant List'!$A$7:$A$614,MATCH($B432,'DEQ Pollutant List'!$B$7:$B$614,0))),"")</f>
        <v/>
      </c>
      <c r="E432" s="76"/>
      <c r="F432" s="77"/>
      <c r="G432" s="78"/>
      <c r="H432" s="79"/>
      <c r="I432" s="80"/>
      <c r="J432" s="77"/>
      <c r="K432" s="81"/>
      <c r="L432" s="79"/>
      <c r="M432" s="77"/>
      <c r="N432" s="81"/>
      <c r="O432" s="79"/>
    </row>
    <row r="433" spans="1:15" x14ac:dyDescent="0.25">
      <c r="A433" s="59"/>
      <c r="B433" s="60"/>
      <c r="C433" s="61" t="str">
        <f>IFERROR(IF(B433="No CAS","",INDEX('DEQ Pollutant List'!$C$7:$C$614,MATCH('3. Pollutant Emissions - EF'!B433,'DEQ Pollutant List'!$B$7:$B$614,0))),"")</f>
        <v/>
      </c>
      <c r="D433" s="68" t="str">
        <f>IFERROR(IF(OR($B433="",$B433="No CAS"),INDEX('DEQ Pollutant List'!$A$7:$A$614,MATCH($C433,'DEQ Pollutant List'!$C$7:$C$614,0)),INDEX('DEQ Pollutant List'!$A$7:$A$614,MATCH($B433,'DEQ Pollutant List'!$B$7:$B$614,0))),"")</f>
        <v/>
      </c>
      <c r="E433" s="76"/>
      <c r="F433" s="77"/>
      <c r="G433" s="78"/>
      <c r="H433" s="79"/>
      <c r="I433" s="80"/>
      <c r="J433" s="77"/>
      <c r="K433" s="81"/>
      <c r="L433" s="79"/>
      <c r="M433" s="77"/>
      <c r="N433" s="81"/>
      <c r="O433" s="79"/>
    </row>
    <row r="434" spans="1:15" x14ac:dyDescent="0.25">
      <c r="A434" s="59"/>
      <c r="B434" s="60"/>
      <c r="C434" s="61" t="str">
        <f>IFERROR(IF(B434="No CAS","",INDEX('DEQ Pollutant List'!$C$7:$C$614,MATCH('3. Pollutant Emissions - EF'!B434,'DEQ Pollutant List'!$B$7:$B$614,0))),"")</f>
        <v/>
      </c>
      <c r="D434" s="68" t="str">
        <f>IFERROR(IF(OR($B434="",$B434="No CAS"),INDEX('DEQ Pollutant List'!$A$7:$A$614,MATCH($C434,'DEQ Pollutant List'!$C$7:$C$614,0)),INDEX('DEQ Pollutant List'!$A$7:$A$614,MATCH($B434,'DEQ Pollutant List'!$B$7:$B$614,0))),"")</f>
        <v/>
      </c>
      <c r="E434" s="76"/>
      <c r="F434" s="77"/>
      <c r="G434" s="78"/>
      <c r="H434" s="79"/>
      <c r="I434" s="80"/>
      <c r="J434" s="77"/>
      <c r="K434" s="81"/>
      <c r="L434" s="79"/>
      <c r="M434" s="77"/>
      <c r="N434" s="81"/>
      <c r="O434" s="79"/>
    </row>
    <row r="435" spans="1:15" x14ac:dyDescent="0.25">
      <c r="A435" s="59"/>
      <c r="B435" s="60"/>
      <c r="C435" s="61" t="str">
        <f>IFERROR(IF(B435="No CAS","",INDEX('DEQ Pollutant List'!$C$7:$C$614,MATCH('3. Pollutant Emissions - EF'!B435,'DEQ Pollutant List'!$B$7:$B$614,0))),"")</f>
        <v/>
      </c>
      <c r="D435" s="68" t="str">
        <f>IFERROR(IF(OR($B435="",$B435="No CAS"),INDEX('DEQ Pollutant List'!$A$7:$A$614,MATCH($C435,'DEQ Pollutant List'!$C$7:$C$614,0)),INDEX('DEQ Pollutant List'!$A$7:$A$614,MATCH($B435,'DEQ Pollutant List'!$B$7:$B$614,0))),"")</f>
        <v/>
      </c>
      <c r="E435" s="76"/>
      <c r="F435" s="77"/>
      <c r="G435" s="78"/>
      <c r="H435" s="79"/>
      <c r="I435" s="80"/>
      <c r="J435" s="77"/>
      <c r="K435" s="81"/>
      <c r="L435" s="79"/>
      <c r="M435" s="77"/>
      <c r="N435" s="81"/>
      <c r="O435" s="79"/>
    </row>
    <row r="436" spans="1:15" x14ac:dyDescent="0.25">
      <c r="A436" s="59"/>
      <c r="B436" s="60"/>
      <c r="C436" s="61" t="str">
        <f>IFERROR(IF(B436="No CAS","",INDEX('DEQ Pollutant List'!$C$7:$C$614,MATCH('3. Pollutant Emissions - EF'!B436,'DEQ Pollutant List'!$B$7:$B$614,0))),"")</f>
        <v/>
      </c>
      <c r="D436" s="68" t="str">
        <f>IFERROR(IF(OR($B436="",$B436="No CAS"),INDEX('DEQ Pollutant List'!$A$7:$A$614,MATCH($C436,'DEQ Pollutant List'!$C$7:$C$614,0)),INDEX('DEQ Pollutant List'!$A$7:$A$614,MATCH($B436,'DEQ Pollutant List'!$B$7:$B$614,0))),"")</f>
        <v/>
      </c>
      <c r="E436" s="76"/>
      <c r="F436" s="77"/>
      <c r="G436" s="78"/>
      <c r="H436" s="79"/>
      <c r="I436" s="80"/>
      <c r="J436" s="77"/>
      <c r="K436" s="81"/>
      <c r="L436" s="79"/>
      <c r="M436" s="77"/>
      <c r="N436" s="81"/>
      <c r="O436" s="79"/>
    </row>
    <row r="437" spans="1:15" x14ac:dyDescent="0.25">
      <c r="A437" s="59"/>
      <c r="B437" s="60"/>
      <c r="C437" s="61" t="str">
        <f>IFERROR(IF(B437="No CAS","",INDEX('DEQ Pollutant List'!$C$7:$C$614,MATCH('3. Pollutant Emissions - EF'!B437,'DEQ Pollutant List'!$B$7:$B$614,0))),"")</f>
        <v/>
      </c>
      <c r="D437" s="68" t="str">
        <f>IFERROR(IF(OR($B437="",$B437="No CAS"),INDEX('DEQ Pollutant List'!$A$7:$A$614,MATCH($C437,'DEQ Pollutant List'!$C$7:$C$614,0)),INDEX('DEQ Pollutant List'!$A$7:$A$614,MATCH($B437,'DEQ Pollutant List'!$B$7:$B$614,0))),"")</f>
        <v/>
      </c>
      <c r="E437" s="76"/>
      <c r="F437" s="77"/>
      <c r="G437" s="78"/>
      <c r="H437" s="79"/>
      <c r="I437" s="80"/>
      <c r="J437" s="77"/>
      <c r="K437" s="81"/>
      <c r="L437" s="79"/>
      <c r="M437" s="77"/>
      <c r="N437" s="81"/>
      <c r="O437" s="79"/>
    </row>
    <row r="438" spans="1:15" x14ac:dyDescent="0.25">
      <c r="A438" s="59"/>
      <c r="B438" s="60"/>
      <c r="C438" s="61" t="str">
        <f>IFERROR(IF(B438="No CAS","",INDEX('DEQ Pollutant List'!$C$7:$C$614,MATCH('3. Pollutant Emissions - EF'!B438,'DEQ Pollutant List'!$B$7:$B$614,0))),"")</f>
        <v/>
      </c>
      <c r="D438" s="68" t="str">
        <f>IFERROR(IF(OR($B438="",$B438="No CAS"),INDEX('DEQ Pollutant List'!$A$7:$A$614,MATCH($C438,'DEQ Pollutant List'!$C$7:$C$614,0)),INDEX('DEQ Pollutant List'!$A$7:$A$614,MATCH($B438,'DEQ Pollutant List'!$B$7:$B$614,0))),"")</f>
        <v/>
      </c>
      <c r="E438" s="76"/>
      <c r="F438" s="77"/>
      <c r="G438" s="78"/>
      <c r="H438" s="79"/>
      <c r="I438" s="80"/>
      <c r="J438" s="77"/>
      <c r="K438" s="81"/>
      <c r="L438" s="79"/>
      <c r="M438" s="77"/>
      <c r="N438" s="81"/>
      <c r="O438" s="79"/>
    </row>
    <row r="439" spans="1:15" x14ac:dyDescent="0.25">
      <c r="A439" s="59"/>
      <c r="B439" s="60"/>
      <c r="C439" s="61" t="str">
        <f>IFERROR(IF(B439="No CAS","",INDEX('DEQ Pollutant List'!$C$7:$C$614,MATCH('3. Pollutant Emissions - EF'!B439,'DEQ Pollutant List'!$B$7:$B$614,0))),"")</f>
        <v/>
      </c>
      <c r="D439" s="68" t="str">
        <f>IFERROR(IF(OR($B439="",$B439="No CAS"),INDEX('DEQ Pollutant List'!$A$7:$A$614,MATCH($C439,'DEQ Pollutant List'!$C$7:$C$614,0)),INDEX('DEQ Pollutant List'!$A$7:$A$614,MATCH($B439,'DEQ Pollutant List'!$B$7:$B$614,0))),"")</f>
        <v/>
      </c>
      <c r="E439" s="76"/>
      <c r="F439" s="77"/>
      <c r="G439" s="78"/>
      <c r="H439" s="79"/>
      <c r="I439" s="80"/>
      <c r="J439" s="77"/>
      <c r="K439" s="81"/>
      <c r="L439" s="79"/>
      <c r="M439" s="77"/>
      <c r="N439" s="81"/>
      <c r="O439" s="79"/>
    </row>
    <row r="440" spans="1:15" x14ac:dyDescent="0.25">
      <c r="A440" s="59"/>
      <c r="B440" s="60"/>
      <c r="C440" s="61" t="str">
        <f>IFERROR(IF(B440="No CAS","",INDEX('DEQ Pollutant List'!$C$7:$C$614,MATCH('3. Pollutant Emissions - EF'!B440,'DEQ Pollutant List'!$B$7:$B$614,0))),"")</f>
        <v/>
      </c>
      <c r="D440" s="68" t="str">
        <f>IFERROR(IF(OR($B440="",$B440="No CAS"),INDEX('DEQ Pollutant List'!$A$7:$A$614,MATCH($C440,'DEQ Pollutant List'!$C$7:$C$614,0)),INDEX('DEQ Pollutant List'!$A$7:$A$614,MATCH($B440,'DEQ Pollutant List'!$B$7:$B$614,0))),"")</f>
        <v/>
      </c>
      <c r="E440" s="76"/>
      <c r="F440" s="77"/>
      <c r="G440" s="78"/>
      <c r="H440" s="79"/>
      <c r="I440" s="80"/>
      <c r="J440" s="77"/>
      <c r="K440" s="81"/>
      <c r="L440" s="79"/>
      <c r="M440" s="77"/>
      <c r="N440" s="81"/>
      <c r="O440" s="79"/>
    </row>
    <row r="441" spans="1:15" x14ac:dyDescent="0.25">
      <c r="A441" s="59"/>
      <c r="B441" s="60"/>
      <c r="C441" s="61" t="str">
        <f>IFERROR(IF(B441="No CAS","",INDEX('DEQ Pollutant List'!$C$7:$C$614,MATCH('3. Pollutant Emissions - EF'!B441,'DEQ Pollutant List'!$B$7:$B$614,0))),"")</f>
        <v/>
      </c>
      <c r="D441" s="68" t="str">
        <f>IFERROR(IF(OR($B441="",$B441="No CAS"),INDEX('DEQ Pollutant List'!$A$7:$A$614,MATCH($C441,'DEQ Pollutant List'!$C$7:$C$614,0)),INDEX('DEQ Pollutant List'!$A$7:$A$614,MATCH($B441,'DEQ Pollutant List'!$B$7:$B$614,0))),"")</f>
        <v/>
      </c>
      <c r="E441" s="76"/>
      <c r="F441" s="77"/>
      <c r="G441" s="78"/>
      <c r="H441" s="79"/>
      <c r="I441" s="80"/>
      <c r="J441" s="77"/>
      <c r="K441" s="81"/>
      <c r="L441" s="79"/>
      <c r="M441" s="77"/>
      <c r="N441" s="81"/>
      <c r="O441" s="79"/>
    </row>
    <row r="442" spans="1:15" x14ac:dyDescent="0.25">
      <c r="A442" s="59"/>
      <c r="B442" s="60"/>
      <c r="C442" s="61" t="str">
        <f>IFERROR(IF(B442="No CAS","",INDEX('DEQ Pollutant List'!$C$7:$C$614,MATCH('3. Pollutant Emissions - EF'!B442,'DEQ Pollutant List'!$B$7:$B$614,0))),"")</f>
        <v/>
      </c>
      <c r="D442" s="68" t="str">
        <f>IFERROR(IF(OR($B442="",$B442="No CAS"),INDEX('DEQ Pollutant List'!$A$7:$A$614,MATCH($C442,'DEQ Pollutant List'!$C$7:$C$614,0)),INDEX('DEQ Pollutant List'!$A$7:$A$614,MATCH($B442,'DEQ Pollutant List'!$B$7:$B$614,0))),"")</f>
        <v/>
      </c>
      <c r="E442" s="76"/>
      <c r="F442" s="77"/>
      <c r="G442" s="78"/>
      <c r="H442" s="79"/>
      <c r="I442" s="80"/>
      <c r="J442" s="77"/>
      <c r="K442" s="81"/>
      <c r="L442" s="79"/>
      <c r="M442" s="77"/>
      <c r="N442" s="81"/>
      <c r="O442" s="79"/>
    </row>
    <row r="443" spans="1:15" x14ac:dyDescent="0.25">
      <c r="A443" s="59"/>
      <c r="B443" s="60"/>
      <c r="C443" s="61" t="str">
        <f>IFERROR(IF(B443="No CAS","",INDEX('DEQ Pollutant List'!$C$7:$C$614,MATCH('3. Pollutant Emissions - EF'!B443,'DEQ Pollutant List'!$B$7:$B$614,0))),"")</f>
        <v/>
      </c>
      <c r="D443" s="68" t="str">
        <f>IFERROR(IF(OR($B443="",$B443="No CAS"),INDEX('DEQ Pollutant List'!$A$7:$A$614,MATCH($C443,'DEQ Pollutant List'!$C$7:$C$614,0)),INDEX('DEQ Pollutant List'!$A$7:$A$614,MATCH($B443,'DEQ Pollutant List'!$B$7:$B$614,0))),"")</f>
        <v/>
      </c>
      <c r="E443" s="76"/>
      <c r="F443" s="77"/>
      <c r="G443" s="78"/>
      <c r="H443" s="79"/>
      <c r="I443" s="80"/>
      <c r="J443" s="77"/>
      <c r="K443" s="81"/>
      <c r="L443" s="79"/>
      <c r="M443" s="77"/>
      <c r="N443" s="81"/>
      <c r="O443" s="79"/>
    </row>
    <row r="444" spans="1:15" x14ac:dyDescent="0.25">
      <c r="A444" s="59"/>
      <c r="B444" s="60"/>
      <c r="C444" s="61" t="str">
        <f>IFERROR(IF(B444="No CAS","",INDEX('DEQ Pollutant List'!$C$7:$C$614,MATCH('3. Pollutant Emissions - EF'!B444,'DEQ Pollutant List'!$B$7:$B$614,0))),"")</f>
        <v/>
      </c>
      <c r="D444" s="68" t="str">
        <f>IFERROR(IF(OR($B444="",$B444="No CAS"),INDEX('DEQ Pollutant List'!$A$7:$A$614,MATCH($C444,'DEQ Pollutant List'!$C$7:$C$614,0)),INDEX('DEQ Pollutant List'!$A$7:$A$614,MATCH($B444,'DEQ Pollutant List'!$B$7:$B$614,0))),"")</f>
        <v/>
      </c>
      <c r="E444" s="76"/>
      <c r="F444" s="77"/>
      <c r="G444" s="78"/>
      <c r="H444" s="79"/>
      <c r="I444" s="80"/>
      <c r="J444" s="77"/>
      <c r="K444" s="81"/>
      <c r="L444" s="79"/>
      <c r="M444" s="77"/>
      <c r="N444" s="81"/>
      <c r="O444" s="79"/>
    </row>
    <row r="445" spans="1:15" x14ac:dyDescent="0.25">
      <c r="A445" s="59"/>
      <c r="B445" s="60"/>
      <c r="C445" s="61" t="str">
        <f>IFERROR(IF(B445="No CAS","",INDEX('DEQ Pollutant List'!$C$7:$C$614,MATCH('3. Pollutant Emissions - EF'!B445,'DEQ Pollutant List'!$B$7:$B$614,0))),"")</f>
        <v/>
      </c>
      <c r="D445" s="68" t="str">
        <f>IFERROR(IF(OR($B445="",$B445="No CAS"),INDEX('DEQ Pollutant List'!$A$7:$A$614,MATCH($C445,'DEQ Pollutant List'!$C$7:$C$614,0)),INDEX('DEQ Pollutant List'!$A$7:$A$614,MATCH($B445,'DEQ Pollutant List'!$B$7:$B$614,0))),"")</f>
        <v/>
      </c>
      <c r="E445" s="76"/>
      <c r="F445" s="77"/>
      <c r="G445" s="78"/>
      <c r="H445" s="79"/>
      <c r="I445" s="80"/>
      <c r="J445" s="77"/>
      <c r="K445" s="81"/>
      <c r="L445" s="79"/>
      <c r="M445" s="77"/>
      <c r="N445" s="81"/>
      <c r="O445" s="79"/>
    </row>
    <row r="446" spans="1:15" x14ac:dyDescent="0.25">
      <c r="A446" s="59"/>
      <c r="B446" s="60"/>
      <c r="C446" s="61" t="str">
        <f>IFERROR(IF(B446="No CAS","",INDEX('DEQ Pollutant List'!$C$7:$C$614,MATCH('3. Pollutant Emissions - EF'!B446,'DEQ Pollutant List'!$B$7:$B$614,0))),"")</f>
        <v/>
      </c>
      <c r="D446" s="68" t="str">
        <f>IFERROR(IF(OR($B446="",$B446="No CAS"),INDEX('DEQ Pollutant List'!$A$7:$A$614,MATCH($C446,'DEQ Pollutant List'!$C$7:$C$614,0)),INDEX('DEQ Pollutant List'!$A$7:$A$614,MATCH($B446,'DEQ Pollutant List'!$B$7:$B$614,0))),"")</f>
        <v/>
      </c>
      <c r="E446" s="76"/>
      <c r="F446" s="77"/>
      <c r="G446" s="78"/>
      <c r="H446" s="79"/>
      <c r="I446" s="80"/>
      <c r="J446" s="77"/>
      <c r="K446" s="81"/>
      <c r="L446" s="79"/>
      <c r="M446" s="77"/>
      <c r="N446" s="81"/>
      <c r="O446" s="79"/>
    </row>
    <row r="447" spans="1:15" x14ac:dyDescent="0.25">
      <c r="A447" s="59"/>
      <c r="B447" s="60"/>
      <c r="C447" s="61" t="str">
        <f>IFERROR(IF(B447="No CAS","",INDEX('DEQ Pollutant List'!$C$7:$C$614,MATCH('3. Pollutant Emissions - EF'!B447,'DEQ Pollutant List'!$B$7:$B$614,0))),"")</f>
        <v/>
      </c>
      <c r="D447" s="68" t="str">
        <f>IFERROR(IF(OR($B447="",$B447="No CAS"),INDEX('DEQ Pollutant List'!$A$7:$A$614,MATCH($C447,'DEQ Pollutant List'!$C$7:$C$614,0)),INDEX('DEQ Pollutant List'!$A$7:$A$614,MATCH($B447,'DEQ Pollutant List'!$B$7:$B$614,0))),"")</f>
        <v/>
      </c>
      <c r="E447" s="76"/>
      <c r="F447" s="77"/>
      <c r="G447" s="78"/>
      <c r="H447" s="79"/>
      <c r="I447" s="80"/>
      <c r="J447" s="77"/>
      <c r="K447" s="81"/>
      <c r="L447" s="79"/>
      <c r="M447" s="77"/>
      <c r="N447" s="81"/>
      <c r="O447" s="79"/>
    </row>
    <row r="448" spans="1:15" x14ac:dyDescent="0.25">
      <c r="A448" s="59"/>
      <c r="B448" s="60"/>
      <c r="C448" s="61" t="str">
        <f>IFERROR(IF(B448="No CAS","",INDEX('DEQ Pollutant List'!$C$7:$C$614,MATCH('3. Pollutant Emissions - EF'!B448,'DEQ Pollutant List'!$B$7:$B$614,0))),"")</f>
        <v/>
      </c>
      <c r="D448" s="68" t="str">
        <f>IFERROR(IF(OR($B448="",$B448="No CAS"),INDEX('DEQ Pollutant List'!$A$7:$A$614,MATCH($C448,'DEQ Pollutant List'!$C$7:$C$614,0)),INDEX('DEQ Pollutant List'!$A$7:$A$614,MATCH($B448,'DEQ Pollutant List'!$B$7:$B$614,0))),"")</f>
        <v/>
      </c>
      <c r="E448" s="76"/>
      <c r="F448" s="77"/>
      <c r="G448" s="78"/>
      <c r="H448" s="79"/>
      <c r="I448" s="80"/>
      <c r="J448" s="77"/>
      <c r="K448" s="81"/>
      <c r="L448" s="79"/>
      <c r="M448" s="77"/>
      <c r="N448" s="81"/>
      <c r="O448" s="79"/>
    </row>
    <row r="449" spans="1:15" x14ac:dyDescent="0.25">
      <c r="A449" s="59"/>
      <c r="B449" s="60"/>
      <c r="C449" s="61" t="str">
        <f>IFERROR(IF(B449="No CAS","",INDEX('DEQ Pollutant List'!$C$7:$C$614,MATCH('3. Pollutant Emissions - EF'!B449,'DEQ Pollutant List'!$B$7:$B$614,0))),"")</f>
        <v/>
      </c>
      <c r="D449" s="68" t="str">
        <f>IFERROR(IF(OR($B449="",$B449="No CAS"),INDEX('DEQ Pollutant List'!$A$7:$A$614,MATCH($C449,'DEQ Pollutant List'!$C$7:$C$614,0)),INDEX('DEQ Pollutant List'!$A$7:$A$614,MATCH($B449,'DEQ Pollutant List'!$B$7:$B$614,0))),"")</f>
        <v/>
      </c>
      <c r="E449" s="76"/>
      <c r="F449" s="77"/>
      <c r="G449" s="78"/>
      <c r="H449" s="79"/>
      <c r="I449" s="80"/>
      <c r="J449" s="77"/>
      <c r="K449" s="81"/>
      <c r="L449" s="79"/>
      <c r="M449" s="77"/>
      <c r="N449" s="81"/>
      <c r="O449" s="79"/>
    </row>
    <row r="450" spans="1:15" x14ac:dyDescent="0.25">
      <c r="A450" s="59"/>
      <c r="B450" s="60"/>
      <c r="C450" s="61" t="str">
        <f>IFERROR(IF(B450="No CAS","",INDEX('DEQ Pollutant List'!$C$7:$C$614,MATCH('3. Pollutant Emissions - EF'!B450,'DEQ Pollutant List'!$B$7:$B$614,0))),"")</f>
        <v/>
      </c>
      <c r="D450" s="68" t="str">
        <f>IFERROR(IF(OR($B450="",$B450="No CAS"),INDEX('DEQ Pollutant List'!$A$7:$A$614,MATCH($C450,'DEQ Pollutant List'!$C$7:$C$614,0)),INDEX('DEQ Pollutant List'!$A$7:$A$614,MATCH($B450,'DEQ Pollutant List'!$B$7:$B$614,0))),"")</f>
        <v/>
      </c>
      <c r="E450" s="76"/>
      <c r="F450" s="77"/>
      <c r="G450" s="78"/>
      <c r="H450" s="79"/>
      <c r="I450" s="80"/>
      <c r="J450" s="77"/>
      <c r="K450" s="81"/>
      <c r="L450" s="79"/>
      <c r="M450" s="77"/>
      <c r="N450" s="81"/>
      <c r="O450" s="79"/>
    </row>
    <row r="451" spans="1:15" x14ac:dyDescent="0.25">
      <c r="A451" s="59"/>
      <c r="B451" s="60"/>
      <c r="C451" s="61" t="str">
        <f>IFERROR(IF(B451="No CAS","",INDEX('DEQ Pollutant List'!$C$7:$C$614,MATCH('3. Pollutant Emissions - EF'!B451,'DEQ Pollutant List'!$B$7:$B$614,0))),"")</f>
        <v/>
      </c>
      <c r="D451" s="68" t="str">
        <f>IFERROR(IF(OR($B451="",$B451="No CAS"),INDEX('DEQ Pollutant List'!$A$7:$A$614,MATCH($C451,'DEQ Pollutant List'!$C$7:$C$614,0)),INDEX('DEQ Pollutant List'!$A$7:$A$614,MATCH($B451,'DEQ Pollutant List'!$B$7:$B$614,0))),"")</f>
        <v/>
      </c>
      <c r="E451" s="76"/>
      <c r="F451" s="77"/>
      <c r="G451" s="78"/>
      <c r="H451" s="79"/>
      <c r="I451" s="80"/>
      <c r="J451" s="77"/>
      <c r="K451" s="81"/>
      <c r="L451" s="79"/>
      <c r="M451" s="77"/>
      <c r="N451" s="81"/>
      <c r="O451" s="79"/>
    </row>
    <row r="452" spans="1:15" x14ac:dyDescent="0.25">
      <c r="A452" s="59"/>
      <c r="B452" s="60"/>
      <c r="C452" s="61" t="str">
        <f>IFERROR(IF(B452="No CAS","",INDEX('DEQ Pollutant List'!$C$7:$C$614,MATCH('3. Pollutant Emissions - EF'!B452,'DEQ Pollutant List'!$B$7:$B$614,0))),"")</f>
        <v/>
      </c>
      <c r="D452" s="68" t="str">
        <f>IFERROR(IF(OR($B452="",$B452="No CAS"),INDEX('DEQ Pollutant List'!$A$7:$A$614,MATCH($C452,'DEQ Pollutant List'!$C$7:$C$614,0)),INDEX('DEQ Pollutant List'!$A$7:$A$614,MATCH($B452,'DEQ Pollutant List'!$B$7:$B$614,0))),"")</f>
        <v/>
      </c>
      <c r="E452" s="76"/>
      <c r="F452" s="77"/>
      <c r="G452" s="78"/>
      <c r="H452" s="79"/>
      <c r="I452" s="80"/>
      <c r="J452" s="77"/>
      <c r="K452" s="81"/>
      <c r="L452" s="79"/>
      <c r="M452" s="77"/>
      <c r="N452" s="81"/>
      <c r="O452" s="79"/>
    </row>
    <row r="453" spans="1:15" x14ac:dyDescent="0.25">
      <c r="A453" s="59"/>
      <c r="B453" s="60"/>
      <c r="C453" s="61" t="str">
        <f>IFERROR(IF(B453="No CAS","",INDEX('DEQ Pollutant List'!$C$7:$C$614,MATCH('3. Pollutant Emissions - EF'!B453,'DEQ Pollutant List'!$B$7:$B$614,0))),"")</f>
        <v/>
      </c>
      <c r="D453" s="68" t="str">
        <f>IFERROR(IF(OR($B453="",$B453="No CAS"),INDEX('DEQ Pollutant List'!$A$7:$A$614,MATCH($C453,'DEQ Pollutant List'!$C$7:$C$614,0)),INDEX('DEQ Pollutant List'!$A$7:$A$614,MATCH($B453,'DEQ Pollutant List'!$B$7:$B$614,0))),"")</f>
        <v/>
      </c>
      <c r="E453" s="76"/>
      <c r="F453" s="77"/>
      <c r="G453" s="78"/>
      <c r="H453" s="79"/>
      <c r="I453" s="80"/>
      <c r="J453" s="77"/>
      <c r="K453" s="81"/>
      <c r="L453" s="79"/>
      <c r="M453" s="77"/>
      <c r="N453" s="81"/>
      <c r="O453" s="79"/>
    </row>
    <row r="454" spans="1:15" x14ac:dyDescent="0.25">
      <c r="A454" s="59"/>
      <c r="B454" s="60"/>
      <c r="C454" s="61" t="str">
        <f>IFERROR(IF(B454="No CAS","",INDEX('DEQ Pollutant List'!$C$7:$C$614,MATCH('3. Pollutant Emissions - EF'!B454,'DEQ Pollutant List'!$B$7:$B$614,0))),"")</f>
        <v/>
      </c>
      <c r="D454" s="68" t="str">
        <f>IFERROR(IF(OR($B454="",$B454="No CAS"),INDEX('DEQ Pollutant List'!$A$7:$A$614,MATCH($C454,'DEQ Pollutant List'!$C$7:$C$614,0)),INDEX('DEQ Pollutant List'!$A$7:$A$614,MATCH($B454,'DEQ Pollutant List'!$B$7:$B$614,0))),"")</f>
        <v/>
      </c>
      <c r="E454" s="76"/>
      <c r="F454" s="77"/>
      <c r="G454" s="78"/>
      <c r="H454" s="79"/>
      <c r="I454" s="80"/>
      <c r="J454" s="77"/>
      <c r="K454" s="81"/>
      <c r="L454" s="79"/>
      <c r="M454" s="77"/>
      <c r="N454" s="81"/>
      <c r="O454" s="79"/>
    </row>
    <row r="455" spans="1:15" x14ac:dyDescent="0.25">
      <c r="A455" s="59"/>
      <c r="B455" s="60"/>
      <c r="C455" s="61" t="str">
        <f>IFERROR(IF(B455="No CAS","",INDEX('DEQ Pollutant List'!$C$7:$C$614,MATCH('3. Pollutant Emissions - EF'!B455,'DEQ Pollutant List'!$B$7:$B$614,0))),"")</f>
        <v/>
      </c>
      <c r="D455" s="68" t="str">
        <f>IFERROR(IF(OR($B455="",$B455="No CAS"),INDEX('DEQ Pollutant List'!$A$7:$A$614,MATCH($C455,'DEQ Pollutant List'!$C$7:$C$614,0)),INDEX('DEQ Pollutant List'!$A$7:$A$614,MATCH($B455,'DEQ Pollutant List'!$B$7:$B$614,0))),"")</f>
        <v/>
      </c>
      <c r="E455" s="76"/>
      <c r="F455" s="77"/>
      <c r="G455" s="78"/>
      <c r="H455" s="79"/>
      <c r="I455" s="80"/>
      <c r="J455" s="77"/>
      <c r="K455" s="81"/>
      <c r="L455" s="79"/>
      <c r="M455" s="77"/>
      <c r="N455" s="81"/>
      <c r="O455" s="79"/>
    </row>
    <row r="456" spans="1:15" x14ac:dyDescent="0.25">
      <c r="A456" s="59"/>
      <c r="B456" s="60"/>
      <c r="C456" s="61" t="str">
        <f>IFERROR(IF(B456="No CAS","",INDEX('DEQ Pollutant List'!$C$7:$C$614,MATCH('3. Pollutant Emissions - EF'!B456,'DEQ Pollutant List'!$B$7:$B$614,0))),"")</f>
        <v/>
      </c>
      <c r="D456" s="68" t="str">
        <f>IFERROR(IF(OR($B456="",$B456="No CAS"),INDEX('DEQ Pollutant List'!$A$7:$A$614,MATCH($C456,'DEQ Pollutant List'!$C$7:$C$614,0)),INDEX('DEQ Pollutant List'!$A$7:$A$614,MATCH($B456,'DEQ Pollutant List'!$B$7:$B$614,0))),"")</f>
        <v/>
      </c>
      <c r="E456" s="76"/>
      <c r="F456" s="77"/>
      <c r="G456" s="78"/>
      <c r="H456" s="79"/>
      <c r="I456" s="80"/>
      <c r="J456" s="77"/>
      <c r="K456" s="81"/>
      <c r="L456" s="79"/>
      <c r="M456" s="77"/>
      <c r="N456" s="81"/>
      <c r="O456" s="79"/>
    </row>
    <row r="457" spans="1:15" x14ac:dyDescent="0.25">
      <c r="A457" s="59"/>
      <c r="B457" s="60"/>
      <c r="C457" s="61" t="str">
        <f>IFERROR(IF(B457="No CAS","",INDEX('DEQ Pollutant List'!$C$7:$C$614,MATCH('3. Pollutant Emissions - EF'!B457,'DEQ Pollutant List'!$B$7:$B$614,0))),"")</f>
        <v/>
      </c>
      <c r="D457" s="68" t="str">
        <f>IFERROR(IF(OR($B457="",$B457="No CAS"),INDEX('DEQ Pollutant List'!$A$7:$A$614,MATCH($C457,'DEQ Pollutant List'!$C$7:$C$614,0)),INDEX('DEQ Pollutant List'!$A$7:$A$614,MATCH($B457,'DEQ Pollutant List'!$B$7:$B$614,0))),"")</f>
        <v/>
      </c>
      <c r="E457" s="76"/>
      <c r="F457" s="77"/>
      <c r="G457" s="78"/>
      <c r="H457" s="79"/>
      <c r="I457" s="80"/>
      <c r="J457" s="77"/>
      <c r="K457" s="81"/>
      <c r="L457" s="79"/>
      <c r="M457" s="77"/>
      <c r="N457" s="81"/>
      <c r="O457" s="79"/>
    </row>
    <row r="458" spans="1:15" x14ac:dyDescent="0.25">
      <c r="A458" s="59"/>
      <c r="B458" s="60"/>
      <c r="C458" s="61" t="str">
        <f>IFERROR(IF(B458="No CAS","",INDEX('DEQ Pollutant List'!$C$7:$C$614,MATCH('3. Pollutant Emissions - EF'!B458,'DEQ Pollutant List'!$B$7:$B$614,0))),"")</f>
        <v/>
      </c>
      <c r="D458" s="68" t="str">
        <f>IFERROR(IF(OR($B458="",$B458="No CAS"),INDEX('DEQ Pollutant List'!$A$7:$A$614,MATCH($C458,'DEQ Pollutant List'!$C$7:$C$614,0)),INDEX('DEQ Pollutant List'!$A$7:$A$614,MATCH($B458,'DEQ Pollutant List'!$B$7:$B$614,0))),"")</f>
        <v/>
      </c>
      <c r="E458" s="76"/>
      <c r="F458" s="77"/>
      <c r="G458" s="78"/>
      <c r="H458" s="79"/>
      <c r="I458" s="80"/>
      <c r="J458" s="77"/>
      <c r="K458" s="81"/>
      <c r="L458" s="79"/>
      <c r="M458" s="77"/>
      <c r="N458" s="81"/>
      <c r="O458" s="79"/>
    </row>
    <row r="459" spans="1:15" x14ac:dyDescent="0.25">
      <c r="A459" s="59"/>
      <c r="B459" s="60"/>
      <c r="C459" s="61" t="str">
        <f>IFERROR(IF(B459="No CAS","",INDEX('DEQ Pollutant List'!$C$7:$C$614,MATCH('3. Pollutant Emissions - EF'!B459,'DEQ Pollutant List'!$B$7:$B$614,0))),"")</f>
        <v/>
      </c>
      <c r="D459" s="68" t="str">
        <f>IFERROR(IF(OR($B459="",$B459="No CAS"),INDEX('DEQ Pollutant List'!$A$7:$A$614,MATCH($C459,'DEQ Pollutant List'!$C$7:$C$614,0)),INDEX('DEQ Pollutant List'!$A$7:$A$614,MATCH($B459,'DEQ Pollutant List'!$B$7:$B$614,0))),"")</f>
        <v/>
      </c>
      <c r="E459" s="76"/>
      <c r="F459" s="77"/>
      <c r="G459" s="78"/>
      <c r="H459" s="79"/>
      <c r="I459" s="80"/>
      <c r="J459" s="77"/>
      <c r="K459" s="81"/>
      <c r="L459" s="79"/>
      <c r="M459" s="77"/>
      <c r="N459" s="81"/>
      <c r="O459" s="79"/>
    </row>
    <row r="460" spans="1:15" x14ac:dyDescent="0.25">
      <c r="A460" s="59"/>
      <c r="B460" s="60"/>
      <c r="C460" s="61" t="str">
        <f>IFERROR(IF(B460="No CAS","",INDEX('DEQ Pollutant List'!$C$7:$C$614,MATCH('3. Pollutant Emissions - EF'!B460,'DEQ Pollutant List'!$B$7:$B$614,0))),"")</f>
        <v/>
      </c>
      <c r="D460" s="68" t="str">
        <f>IFERROR(IF(OR($B460="",$B460="No CAS"),INDEX('DEQ Pollutant List'!$A$7:$A$614,MATCH($C460,'DEQ Pollutant List'!$C$7:$C$614,0)),INDEX('DEQ Pollutant List'!$A$7:$A$614,MATCH($B460,'DEQ Pollutant List'!$B$7:$B$614,0))),"")</f>
        <v/>
      </c>
      <c r="E460" s="76"/>
      <c r="F460" s="77"/>
      <c r="G460" s="78"/>
      <c r="H460" s="79"/>
      <c r="I460" s="80"/>
      <c r="J460" s="77"/>
      <c r="K460" s="81"/>
      <c r="L460" s="79"/>
      <c r="M460" s="77"/>
      <c r="N460" s="81"/>
      <c r="O460" s="79"/>
    </row>
    <row r="461" spans="1:15" x14ac:dyDescent="0.25">
      <c r="A461" s="59"/>
      <c r="B461" s="60"/>
      <c r="C461" s="61" t="str">
        <f>IFERROR(IF(B461="No CAS","",INDEX('DEQ Pollutant List'!$C$7:$C$614,MATCH('3. Pollutant Emissions - EF'!B461,'DEQ Pollutant List'!$B$7:$B$614,0))),"")</f>
        <v/>
      </c>
      <c r="D461" s="68" t="str">
        <f>IFERROR(IF(OR($B461="",$B461="No CAS"),INDEX('DEQ Pollutant List'!$A$7:$A$614,MATCH($C461,'DEQ Pollutant List'!$C$7:$C$614,0)),INDEX('DEQ Pollutant List'!$A$7:$A$614,MATCH($B461,'DEQ Pollutant List'!$B$7:$B$614,0))),"")</f>
        <v/>
      </c>
      <c r="E461" s="76"/>
      <c r="F461" s="77"/>
      <c r="G461" s="78"/>
      <c r="H461" s="79"/>
      <c r="I461" s="80"/>
      <c r="J461" s="77"/>
      <c r="K461" s="81"/>
      <c r="L461" s="79"/>
      <c r="M461" s="77"/>
      <c r="N461" s="81"/>
      <c r="O461" s="79"/>
    </row>
    <row r="462" spans="1:15" x14ac:dyDescent="0.25">
      <c r="A462" s="59"/>
      <c r="B462" s="60"/>
      <c r="C462" s="61" t="str">
        <f>IFERROR(IF(B462="No CAS","",INDEX('DEQ Pollutant List'!$C$7:$C$614,MATCH('3. Pollutant Emissions - EF'!B462,'DEQ Pollutant List'!$B$7:$B$614,0))),"")</f>
        <v/>
      </c>
      <c r="D462" s="68" t="str">
        <f>IFERROR(IF(OR($B462="",$B462="No CAS"),INDEX('DEQ Pollutant List'!$A$7:$A$614,MATCH($C462,'DEQ Pollutant List'!$C$7:$C$614,0)),INDEX('DEQ Pollutant List'!$A$7:$A$614,MATCH($B462,'DEQ Pollutant List'!$B$7:$B$614,0))),"")</f>
        <v/>
      </c>
      <c r="E462" s="76"/>
      <c r="F462" s="77"/>
      <c r="G462" s="78"/>
      <c r="H462" s="79"/>
      <c r="I462" s="80"/>
      <c r="J462" s="77"/>
      <c r="K462" s="81"/>
      <c r="L462" s="79"/>
      <c r="M462" s="77"/>
      <c r="N462" s="81"/>
      <c r="O462" s="79"/>
    </row>
    <row r="463" spans="1:15" x14ac:dyDescent="0.25">
      <c r="A463" s="59"/>
      <c r="B463" s="60"/>
      <c r="C463" s="61" t="str">
        <f>IFERROR(IF(B463="No CAS","",INDEX('DEQ Pollutant List'!$C$7:$C$614,MATCH('3. Pollutant Emissions - EF'!B463,'DEQ Pollutant List'!$B$7:$B$614,0))),"")</f>
        <v/>
      </c>
      <c r="D463" s="68" t="str">
        <f>IFERROR(IF(OR($B463="",$B463="No CAS"),INDEX('DEQ Pollutant List'!$A$7:$A$614,MATCH($C463,'DEQ Pollutant List'!$C$7:$C$614,0)),INDEX('DEQ Pollutant List'!$A$7:$A$614,MATCH($B463,'DEQ Pollutant List'!$B$7:$B$614,0))),"")</f>
        <v/>
      </c>
      <c r="E463" s="76"/>
      <c r="F463" s="77"/>
      <c r="G463" s="78"/>
      <c r="H463" s="79"/>
      <c r="I463" s="80"/>
      <c r="J463" s="77"/>
      <c r="K463" s="81"/>
      <c r="L463" s="79"/>
      <c r="M463" s="77"/>
      <c r="N463" s="81"/>
      <c r="O463" s="79"/>
    </row>
    <row r="464" spans="1:15" x14ac:dyDescent="0.25">
      <c r="A464" s="59"/>
      <c r="B464" s="60"/>
      <c r="C464" s="61" t="str">
        <f>IFERROR(IF(B464="No CAS","",INDEX('DEQ Pollutant List'!$C$7:$C$614,MATCH('3. Pollutant Emissions - EF'!B464,'DEQ Pollutant List'!$B$7:$B$614,0))),"")</f>
        <v/>
      </c>
      <c r="D464" s="68" t="str">
        <f>IFERROR(IF(OR($B464="",$B464="No CAS"),INDEX('DEQ Pollutant List'!$A$7:$A$614,MATCH($C464,'DEQ Pollutant List'!$C$7:$C$614,0)),INDEX('DEQ Pollutant List'!$A$7:$A$614,MATCH($B464,'DEQ Pollutant List'!$B$7:$B$614,0))),"")</f>
        <v/>
      </c>
      <c r="E464" s="76"/>
      <c r="F464" s="77"/>
      <c r="G464" s="78"/>
      <c r="H464" s="79"/>
      <c r="I464" s="80"/>
      <c r="J464" s="77"/>
      <c r="K464" s="81"/>
      <c r="L464" s="79"/>
      <c r="M464" s="77"/>
      <c r="N464" s="81"/>
      <c r="O464" s="79"/>
    </row>
    <row r="465" spans="1:15" x14ac:dyDescent="0.25">
      <c r="A465" s="59"/>
      <c r="B465" s="60"/>
      <c r="C465" s="61" t="str">
        <f>IFERROR(IF(B465="No CAS","",INDEX('DEQ Pollutant List'!$C$7:$C$614,MATCH('3. Pollutant Emissions - EF'!B465,'DEQ Pollutant List'!$B$7:$B$614,0))),"")</f>
        <v/>
      </c>
      <c r="D465" s="68" t="str">
        <f>IFERROR(IF(OR($B465="",$B465="No CAS"),INDEX('DEQ Pollutant List'!$A$7:$A$614,MATCH($C465,'DEQ Pollutant List'!$C$7:$C$614,0)),INDEX('DEQ Pollutant List'!$A$7:$A$614,MATCH($B465,'DEQ Pollutant List'!$B$7:$B$614,0))),"")</f>
        <v/>
      </c>
      <c r="E465" s="76"/>
      <c r="F465" s="77"/>
      <c r="G465" s="78"/>
      <c r="H465" s="79"/>
      <c r="I465" s="80"/>
      <c r="J465" s="77"/>
      <c r="K465" s="81"/>
      <c r="L465" s="79"/>
      <c r="M465" s="77"/>
      <c r="N465" s="81"/>
      <c r="O465" s="79"/>
    </row>
    <row r="466" spans="1:15" x14ac:dyDescent="0.25">
      <c r="A466" s="59"/>
      <c r="B466" s="60"/>
      <c r="C466" s="61" t="str">
        <f>IFERROR(IF(B466="No CAS","",INDEX('DEQ Pollutant List'!$C$7:$C$614,MATCH('3. Pollutant Emissions - EF'!B466,'DEQ Pollutant List'!$B$7:$B$614,0))),"")</f>
        <v/>
      </c>
      <c r="D466" s="68" t="str">
        <f>IFERROR(IF(OR($B466="",$B466="No CAS"),INDEX('DEQ Pollutant List'!$A$7:$A$614,MATCH($C466,'DEQ Pollutant List'!$C$7:$C$614,0)),INDEX('DEQ Pollutant List'!$A$7:$A$614,MATCH($B466,'DEQ Pollutant List'!$B$7:$B$614,0))),"")</f>
        <v/>
      </c>
      <c r="E466" s="76"/>
      <c r="F466" s="77"/>
      <c r="G466" s="78"/>
      <c r="H466" s="79"/>
      <c r="I466" s="80"/>
      <c r="J466" s="77"/>
      <c r="K466" s="81"/>
      <c r="L466" s="79"/>
      <c r="M466" s="77"/>
      <c r="N466" s="81"/>
      <c r="O466" s="79"/>
    </row>
    <row r="467" spans="1:15" x14ac:dyDescent="0.25">
      <c r="A467" s="59"/>
      <c r="B467" s="60"/>
      <c r="C467" s="61" t="str">
        <f>IFERROR(IF(B467="No CAS","",INDEX('DEQ Pollutant List'!$C$7:$C$614,MATCH('3. Pollutant Emissions - EF'!B467,'DEQ Pollutant List'!$B$7:$B$614,0))),"")</f>
        <v/>
      </c>
      <c r="D467" s="68" t="str">
        <f>IFERROR(IF(OR($B467="",$B467="No CAS"),INDEX('DEQ Pollutant List'!$A$7:$A$614,MATCH($C467,'DEQ Pollutant List'!$C$7:$C$614,0)),INDEX('DEQ Pollutant List'!$A$7:$A$614,MATCH($B467,'DEQ Pollutant List'!$B$7:$B$614,0))),"")</f>
        <v/>
      </c>
      <c r="E467" s="76"/>
      <c r="F467" s="77"/>
      <c r="G467" s="78"/>
      <c r="H467" s="79"/>
      <c r="I467" s="80"/>
      <c r="J467" s="77"/>
      <c r="K467" s="81"/>
      <c r="L467" s="79"/>
      <c r="M467" s="77"/>
      <c r="N467" s="81"/>
      <c r="O467" s="79"/>
    </row>
    <row r="468" spans="1:15" x14ac:dyDescent="0.25">
      <c r="A468" s="59"/>
      <c r="B468" s="60"/>
      <c r="C468" s="61" t="str">
        <f>IFERROR(IF(B468="No CAS","",INDEX('DEQ Pollutant List'!$C$7:$C$614,MATCH('3. Pollutant Emissions - EF'!B468,'DEQ Pollutant List'!$B$7:$B$614,0))),"")</f>
        <v/>
      </c>
      <c r="D468" s="68" t="str">
        <f>IFERROR(IF(OR($B468="",$B468="No CAS"),INDEX('DEQ Pollutant List'!$A$7:$A$614,MATCH($C468,'DEQ Pollutant List'!$C$7:$C$614,0)),INDEX('DEQ Pollutant List'!$A$7:$A$614,MATCH($B468,'DEQ Pollutant List'!$B$7:$B$614,0))),"")</f>
        <v/>
      </c>
      <c r="E468" s="76"/>
      <c r="F468" s="77"/>
      <c r="G468" s="78"/>
      <c r="H468" s="79"/>
      <c r="I468" s="80"/>
      <c r="J468" s="77"/>
      <c r="K468" s="81"/>
      <c r="L468" s="79"/>
      <c r="M468" s="77"/>
      <c r="N468" s="81"/>
      <c r="O468" s="79"/>
    </row>
    <row r="469" spans="1:15" x14ac:dyDescent="0.25">
      <c r="A469" s="59"/>
      <c r="B469" s="60"/>
      <c r="C469" s="61" t="str">
        <f>IFERROR(IF(B469="No CAS","",INDEX('DEQ Pollutant List'!$C$7:$C$614,MATCH('3. Pollutant Emissions - EF'!B469,'DEQ Pollutant List'!$B$7:$B$614,0))),"")</f>
        <v/>
      </c>
      <c r="D469" s="68" t="str">
        <f>IFERROR(IF(OR($B469="",$B469="No CAS"),INDEX('DEQ Pollutant List'!$A$7:$A$614,MATCH($C469,'DEQ Pollutant List'!$C$7:$C$614,0)),INDEX('DEQ Pollutant List'!$A$7:$A$614,MATCH($B469,'DEQ Pollutant List'!$B$7:$B$614,0))),"")</f>
        <v/>
      </c>
      <c r="E469" s="76"/>
      <c r="F469" s="77"/>
      <c r="G469" s="78"/>
      <c r="H469" s="79"/>
      <c r="I469" s="80"/>
      <c r="J469" s="77"/>
      <c r="K469" s="81"/>
      <c r="L469" s="79"/>
      <c r="M469" s="77"/>
      <c r="N469" s="81"/>
      <c r="O469" s="79"/>
    </row>
    <row r="470" spans="1:15" x14ac:dyDescent="0.25">
      <c r="A470" s="59"/>
      <c r="B470" s="60"/>
      <c r="C470" s="61" t="str">
        <f>IFERROR(IF(B470="No CAS","",INDEX('DEQ Pollutant List'!$C$7:$C$614,MATCH('3. Pollutant Emissions - EF'!B470,'DEQ Pollutant List'!$B$7:$B$614,0))),"")</f>
        <v/>
      </c>
      <c r="D470" s="68" t="str">
        <f>IFERROR(IF(OR($B470="",$B470="No CAS"),INDEX('DEQ Pollutant List'!$A$7:$A$614,MATCH($C470,'DEQ Pollutant List'!$C$7:$C$614,0)),INDEX('DEQ Pollutant List'!$A$7:$A$614,MATCH($B470,'DEQ Pollutant List'!$B$7:$B$614,0))),"")</f>
        <v/>
      </c>
      <c r="E470" s="76"/>
      <c r="F470" s="77"/>
      <c r="G470" s="78"/>
      <c r="H470" s="79"/>
      <c r="I470" s="80"/>
      <c r="J470" s="77"/>
      <c r="K470" s="81"/>
      <c r="L470" s="79"/>
      <c r="M470" s="77"/>
      <c r="N470" s="81"/>
      <c r="O470" s="79"/>
    </row>
    <row r="471" spans="1:15" x14ac:dyDescent="0.25">
      <c r="A471" s="59"/>
      <c r="B471" s="60"/>
      <c r="C471" s="61" t="str">
        <f>IFERROR(IF(B471="No CAS","",INDEX('DEQ Pollutant List'!$C$7:$C$614,MATCH('3. Pollutant Emissions - EF'!B471,'DEQ Pollutant List'!$B$7:$B$614,0))),"")</f>
        <v/>
      </c>
      <c r="D471" s="68" t="str">
        <f>IFERROR(IF(OR($B471="",$B471="No CAS"),INDEX('DEQ Pollutant List'!$A$7:$A$614,MATCH($C471,'DEQ Pollutant List'!$C$7:$C$614,0)),INDEX('DEQ Pollutant List'!$A$7:$A$614,MATCH($B471,'DEQ Pollutant List'!$B$7:$B$614,0))),"")</f>
        <v/>
      </c>
      <c r="E471" s="76"/>
      <c r="F471" s="77"/>
      <c r="G471" s="78"/>
      <c r="H471" s="79"/>
      <c r="I471" s="80"/>
      <c r="J471" s="77"/>
      <c r="K471" s="81"/>
      <c r="L471" s="79"/>
      <c r="M471" s="77"/>
      <c r="N471" s="81"/>
      <c r="O471" s="79"/>
    </row>
    <row r="472" spans="1:15" x14ac:dyDescent="0.25">
      <c r="A472" s="59"/>
      <c r="B472" s="60"/>
      <c r="C472" s="61" t="str">
        <f>IFERROR(IF(B472="No CAS","",INDEX('DEQ Pollutant List'!$C$7:$C$614,MATCH('3. Pollutant Emissions - EF'!B472,'DEQ Pollutant List'!$B$7:$B$614,0))),"")</f>
        <v/>
      </c>
      <c r="D472" s="68" t="str">
        <f>IFERROR(IF(OR($B472="",$B472="No CAS"),INDEX('DEQ Pollutant List'!$A$7:$A$614,MATCH($C472,'DEQ Pollutant List'!$C$7:$C$614,0)),INDEX('DEQ Pollutant List'!$A$7:$A$614,MATCH($B472,'DEQ Pollutant List'!$B$7:$B$614,0))),"")</f>
        <v/>
      </c>
      <c r="E472" s="76"/>
      <c r="F472" s="77"/>
      <c r="G472" s="78"/>
      <c r="H472" s="79"/>
      <c r="I472" s="80"/>
      <c r="J472" s="77"/>
      <c r="K472" s="81"/>
      <c r="L472" s="79"/>
      <c r="M472" s="77"/>
      <c r="N472" s="81"/>
      <c r="O472" s="79"/>
    </row>
    <row r="473" spans="1:15" x14ac:dyDescent="0.25">
      <c r="A473" s="59"/>
      <c r="B473" s="60"/>
      <c r="C473" s="61" t="str">
        <f>IFERROR(IF(B473="No CAS","",INDEX('DEQ Pollutant List'!$C$7:$C$614,MATCH('3. Pollutant Emissions - EF'!B473,'DEQ Pollutant List'!$B$7:$B$614,0))),"")</f>
        <v/>
      </c>
      <c r="D473" s="68" t="str">
        <f>IFERROR(IF(OR($B473="",$B473="No CAS"),INDEX('DEQ Pollutant List'!$A$7:$A$614,MATCH($C473,'DEQ Pollutant List'!$C$7:$C$614,0)),INDEX('DEQ Pollutant List'!$A$7:$A$614,MATCH($B473,'DEQ Pollutant List'!$B$7:$B$614,0))),"")</f>
        <v/>
      </c>
      <c r="E473" s="76"/>
      <c r="F473" s="77"/>
      <c r="G473" s="78"/>
      <c r="H473" s="79"/>
      <c r="I473" s="80"/>
      <c r="J473" s="77"/>
      <c r="K473" s="81"/>
      <c r="L473" s="79"/>
      <c r="M473" s="77"/>
      <c r="N473" s="81"/>
      <c r="O473" s="79"/>
    </row>
    <row r="474" spans="1:15" x14ac:dyDescent="0.25">
      <c r="A474" s="59"/>
      <c r="B474" s="60"/>
      <c r="C474" s="61" t="str">
        <f>IFERROR(IF(B474="No CAS","",INDEX('DEQ Pollutant List'!$C$7:$C$614,MATCH('3. Pollutant Emissions - EF'!B474,'DEQ Pollutant List'!$B$7:$B$614,0))),"")</f>
        <v/>
      </c>
      <c r="D474" s="68" t="str">
        <f>IFERROR(IF(OR($B474="",$B474="No CAS"),INDEX('DEQ Pollutant List'!$A$7:$A$614,MATCH($C474,'DEQ Pollutant List'!$C$7:$C$614,0)),INDEX('DEQ Pollutant List'!$A$7:$A$614,MATCH($B474,'DEQ Pollutant List'!$B$7:$B$614,0))),"")</f>
        <v/>
      </c>
      <c r="E474" s="76"/>
      <c r="F474" s="77"/>
      <c r="G474" s="78"/>
      <c r="H474" s="79"/>
      <c r="I474" s="80"/>
      <c r="J474" s="77"/>
      <c r="K474" s="81"/>
      <c r="L474" s="79"/>
      <c r="M474" s="77"/>
      <c r="N474" s="81"/>
      <c r="O474" s="79"/>
    </row>
    <row r="475" spans="1:15" x14ac:dyDescent="0.25">
      <c r="A475" s="59"/>
      <c r="B475" s="60"/>
      <c r="C475" s="61" t="str">
        <f>IFERROR(IF(B475="No CAS","",INDEX('DEQ Pollutant List'!$C$7:$C$614,MATCH('3. Pollutant Emissions - EF'!B475,'DEQ Pollutant List'!$B$7:$B$614,0))),"")</f>
        <v/>
      </c>
      <c r="D475" s="68" t="str">
        <f>IFERROR(IF(OR($B475="",$B475="No CAS"),INDEX('DEQ Pollutant List'!$A$7:$A$614,MATCH($C475,'DEQ Pollutant List'!$C$7:$C$614,0)),INDEX('DEQ Pollutant List'!$A$7:$A$614,MATCH($B475,'DEQ Pollutant List'!$B$7:$B$614,0))),"")</f>
        <v/>
      </c>
      <c r="E475" s="76"/>
      <c r="F475" s="77"/>
      <c r="G475" s="78"/>
      <c r="H475" s="79"/>
      <c r="I475" s="80"/>
      <c r="J475" s="77"/>
      <c r="K475" s="81"/>
      <c r="L475" s="79"/>
      <c r="M475" s="77"/>
      <c r="N475" s="81"/>
      <c r="O475" s="79"/>
    </row>
    <row r="476" spans="1:15" x14ac:dyDescent="0.25">
      <c r="A476" s="59"/>
      <c r="B476" s="60"/>
      <c r="C476" s="61" t="str">
        <f>IFERROR(IF(B476="No CAS","",INDEX('DEQ Pollutant List'!$C$7:$C$614,MATCH('3. Pollutant Emissions - EF'!B476,'DEQ Pollutant List'!$B$7:$B$614,0))),"")</f>
        <v/>
      </c>
      <c r="D476" s="68" t="str">
        <f>IFERROR(IF(OR($B476="",$B476="No CAS"),INDEX('DEQ Pollutant List'!$A$7:$A$614,MATCH($C476,'DEQ Pollutant List'!$C$7:$C$614,0)),INDEX('DEQ Pollutant List'!$A$7:$A$614,MATCH($B476,'DEQ Pollutant List'!$B$7:$B$614,0))),"")</f>
        <v/>
      </c>
      <c r="E476" s="76"/>
      <c r="F476" s="77"/>
      <c r="G476" s="78"/>
      <c r="H476" s="79"/>
      <c r="I476" s="80"/>
      <c r="J476" s="77"/>
      <c r="K476" s="81"/>
      <c r="L476" s="79"/>
      <c r="M476" s="77"/>
      <c r="N476" s="81"/>
      <c r="O476" s="79"/>
    </row>
    <row r="477" spans="1:15" x14ac:dyDescent="0.25">
      <c r="A477" s="59"/>
      <c r="B477" s="60"/>
      <c r="C477" s="61" t="str">
        <f>IFERROR(IF(B477="No CAS","",INDEX('DEQ Pollutant List'!$C$7:$C$614,MATCH('3. Pollutant Emissions - EF'!B477,'DEQ Pollutant List'!$B$7:$B$614,0))),"")</f>
        <v/>
      </c>
      <c r="D477" s="68" t="str">
        <f>IFERROR(IF(OR($B477="",$B477="No CAS"),INDEX('DEQ Pollutant List'!$A$7:$A$614,MATCH($C477,'DEQ Pollutant List'!$C$7:$C$614,0)),INDEX('DEQ Pollutant List'!$A$7:$A$614,MATCH($B477,'DEQ Pollutant List'!$B$7:$B$614,0))),"")</f>
        <v/>
      </c>
      <c r="E477" s="76"/>
      <c r="F477" s="77"/>
      <c r="G477" s="78"/>
      <c r="H477" s="79"/>
      <c r="I477" s="80"/>
      <c r="J477" s="77"/>
      <c r="K477" s="81"/>
      <c r="L477" s="79"/>
      <c r="M477" s="77"/>
      <c r="N477" s="81"/>
      <c r="O477" s="79"/>
    </row>
    <row r="478" spans="1:15" x14ac:dyDescent="0.25">
      <c r="A478" s="59"/>
      <c r="B478" s="60"/>
      <c r="C478" s="61" t="str">
        <f>IFERROR(IF(B478="No CAS","",INDEX('DEQ Pollutant List'!$C$7:$C$614,MATCH('3. Pollutant Emissions - EF'!B478,'DEQ Pollutant List'!$B$7:$B$614,0))),"")</f>
        <v/>
      </c>
      <c r="D478" s="68" t="str">
        <f>IFERROR(IF(OR($B478="",$B478="No CAS"),INDEX('DEQ Pollutant List'!$A$7:$A$614,MATCH($C478,'DEQ Pollutant List'!$C$7:$C$614,0)),INDEX('DEQ Pollutant List'!$A$7:$A$614,MATCH($B478,'DEQ Pollutant List'!$B$7:$B$614,0))),"")</f>
        <v/>
      </c>
      <c r="E478" s="76"/>
      <c r="F478" s="77"/>
      <c r="G478" s="78"/>
      <c r="H478" s="79"/>
      <c r="I478" s="80"/>
      <c r="J478" s="77"/>
      <c r="K478" s="81"/>
      <c r="L478" s="79"/>
      <c r="M478" s="77"/>
      <c r="N478" s="81"/>
      <c r="O478" s="79"/>
    </row>
    <row r="479" spans="1:15" x14ac:dyDescent="0.25">
      <c r="A479" s="59"/>
      <c r="B479" s="60"/>
      <c r="C479" s="61" t="str">
        <f>IFERROR(IF(B479="No CAS","",INDEX('DEQ Pollutant List'!$C$7:$C$614,MATCH('3. Pollutant Emissions - EF'!B479,'DEQ Pollutant List'!$B$7:$B$614,0))),"")</f>
        <v/>
      </c>
      <c r="D479" s="68" t="str">
        <f>IFERROR(IF(OR($B479="",$B479="No CAS"),INDEX('DEQ Pollutant List'!$A$7:$A$614,MATCH($C479,'DEQ Pollutant List'!$C$7:$C$614,0)),INDEX('DEQ Pollutant List'!$A$7:$A$614,MATCH($B479,'DEQ Pollutant List'!$B$7:$B$614,0))),"")</f>
        <v/>
      </c>
      <c r="E479" s="76"/>
      <c r="F479" s="77"/>
      <c r="G479" s="78"/>
      <c r="H479" s="79"/>
      <c r="I479" s="80"/>
      <c r="J479" s="77"/>
      <c r="K479" s="81"/>
      <c r="L479" s="79"/>
      <c r="M479" s="77"/>
      <c r="N479" s="81"/>
      <c r="O479" s="79"/>
    </row>
    <row r="480" spans="1:15" x14ac:dyDescent="0.25">
      <c r="A480" s="59"/>
      <c r="B480" s="60"/>
      <c r="C480" s="61" t="str">
        <f>IFERROR(IF(B480="No CAS","",INDEX('DEQ Pollutant List'!$C$7:$C$614,MATCH('3. Pollutant Emissions - EF'!B480,'DEQ Pollutant List'!$B$7:$B$614,0))),"")</f>
        <v/>
      </c>
      <c r="D480" s="68" t="str">
        <f>IFERROR(IF(OR($B480="",$B480="No CAS"),INDEX('DEQ Pollutant List'!$A$7:$A$614,MATCH($C480,'DEQ Pollutant List'!$C$7:$C$614,0)),INDEX('DEQ Pollutant List'!$A$7:$A$614,MATCH($B480,'DEQ Pollutant List'!$B$7:$B$614,0))),"")</f>
        <v/>
      </c>
      <c r="E480" s="76"/>
      <c r="F480" s="77"/>
      <c r="G480" s="78"/>
      <c r="H480" s="79"/>
      <c r="I480" s="80"/>
      <c r="J480" s="77"/>
      <c r="K480" s="81"/>
      <c r="L480" s="79"/>
      <c r="M480" s="77"/>
      <c r="N480" s="81"/>
      <c r="O480" s="79"/>
    </row>
    <row r="481" spans="1:15" x14ac:dyDescent="0.25">
      <c r="A481" s="59"/>
      <c r="B481" s="60"/>
      <c r="C481" s="61" t="str">
        <f>IFERROR(IF(B481="No CAS","",INDEX('DEQ Pollutant List'!$C$7:$C$614,MATCH('3. Pollutant Emissions - EF'!B481,'DEQ Pollutant List'!$B$7:$B$614,0))),"")</f>
        <v/>
      </c>
      <c r="D481" s="68" t="str">
        <f>IFERROR(IF(OR($B481="",$B481="No CAS"),INDEX('DEQ Pollutant List'!$A$7:$A$614,MATCH($C481,'DEQ Pollutant List'!$C$7:$C$614,0)),INDEX('DEQ Pollutant List'!$A$7:$A$614,MATCH($B481,'DEQ Pollutant List'!$B$7:$B$614,0))),"")</f>
        <v/>
      </c>
      <c r="E481" s="76"/>
      <c r="F481" s="77"/>
      <c r="G481" s="78"/>
      <c r="H481" s="79"/>
      <c r="I481" s="80"/>
      <c r="J481" s="77"/>
      <c r="K481" s="81"/>
      <c r="L481" s="79"/>
      <c r="M481" s="77"/>
      <c r="N481" s="81"/>
      <c r="O481" s="79"/>
    </row>
    <row r="482" spans="1:15" x14ac:dyDescent="0.25">
      <c r="A482" s="59"/>
      <c r="B482" s="60"/>
      <c r="C482" s="61" t="str">
        <f>IFERROR(IF(B482="No CAS","",INDEX('DEQ Pollutant List'!$C$7:$C$614,MATCH('3. Pollutant Emissions - EF'!B482,'DEQ Pollutant List'!$B$7:$B$614,0))),"")</f>
        <v/>
      </c>
      <c r="D482" s="68" t="str">
        <f>IFERROR(IF(OR($B482="",$B482="No CAS"),INDEX('DEQ Pollutant List'!$A$7:$A$614,MATCH($C482,'DEQ Pollutant List'!$C$7:$C$614,0)),INDEX('DEQ Pollutant List'!$A$7:$A$614,MATCH($B482,'DEQ Pollutant List'!$B$7:$B$614,0))),"")</f>
        <v/>
      </c>
      <c r="E482" s="76"/>
      <c r="F482" s="77"/>
      <c r="G482" s="78"/>
      <c r="H482" s="79"/>
      <c r="I482" s="80"/>
      <c r="J482" s="77"/>
      <c r="K482" s="81"/>
      <c r="L482" s="79"/>
      <c r="M482" s="77"/>
      <c r="N482" s="81"/>
      <c r="O482" s="79"/>
    </row>
    <row r="483" spans="1:15" x14ac:dyDescent="0.25">
      <c r="A483" s="59"/>
      <c r="B483" s="60"/>
      <c r="C483" s="61" t="str">
        <f>IFERROR(IF(B483="No CAS","",INDEX('DEQ Pollutant List'!$C$7:$C$614,MATCH('3. Pollutant Emissions - EF'!B483,'DEQ Pollutant List'!$B$7:$B$614,0))),"")</f>
        <v/>
      </c>
      <c r="D483" s="68" t="str">
        <f>IFERROR(IF(OR($B483="",$B483="No CAS"),INDEX('DEQ Pollutant List'!$A$7:$A$614,MATCH($C483,'DEQ Pollutant List'!$C$7:$C$614,0)),INDEX('DEQ Pollutant List'!$A$7:$A$614,MATCH($B483,'DEQ Pollutant List'!$B$7:$B$614,0))),"")</f>
        <v/>
      </c>
      <c r="E483" s="76"/>
      <c r="F483" s="77"/>
      <c r="G483" s="78"/>
      <c r="H483" s="79"/>
      <c r="I483" s="80"/>
      <c r="J483" s="77"/>
      <c r="K483" s="81"/>
      <c r="L483" s="79"/>
      <c r="M483" s="77"/>
      <c r="N483" s="81"/>
      <c r="O483" s="79"/>
    </row>
    <row r="484" spans="1:15" x14ac:dyDescent="0.25">
      <c r="A484" s="59"/>
      <c r="B484" s="60"/>
      <c r="C484" s="61" t="str">
        <f>IFERROR(IF(B484="No CAS","",INDEX('DEQ Pollutant List'!$C$7:$C$614,MATCH('3. Pollutant Emissions - EF'!B484,'DEQ Pollutant List'!$B$7:$B$614,0))),"")</f>
        <v/>
      </c>
      <c r="D484" s="68" t="str">
        <f>IFERROR(IF(OR($B484="",$B484="No CAS"),INDEX('DEQ Pollutant List'!$A$7:$A$614,MATCH($C484,'DEQ Pollutant List'!$C$7:$C$614,0)),INDEX('DEQ Pollutant List'!$A$7:$A$614,MATCH($B484,'DEQ Pollutant List'!$B$7:$B$614,0))),"")</f>
        <v/>
      </c>
      <c r="E484" s="76"/>
      <c r="F484" s="77"/>
      <c r="G484" s="78"/>
      <c r="H484" s="79"/>
      <c r="I484" s="80"/>
      <c r="J484" s="77"/>
      <c r="K484" s="81"/>
      <c r="L484" s="79"/>
      <c r="M484" s="77"/>
      <c r="N484" s="81"/>
      <c r="O484" s="79"/>
    </row>
    <row r="485" spans="1:15" x14ac:dyDescent="0.25">
      <c r="A485" s="59"/>
      <c r="B485" s="60"/>
      <c r="C485" s="61" t="str">
        <f>IFERROR(IF(B485="No CAS","",INDEX('DEQ Pollutant List'!$C$7:$C$614,MATCH('3. Pollutant Emissions - EF'!B485,'DEQ Pollutant List'!$B$7:$B$614,0))),"")</f>
        <v/>
      </c>
      <c r="D485" s="68" t="str">
        <f>IFERROR(IF(OR($B485="",$B485="No CAS"),INDEX('DEQ Pollutant List'!$A$7:$A$614,MATCH($C485,'DEQ Pollutant List'!$C$7:$C$614,0)),INDEX('DEQ Pollutant List'!$A$7:$A$614,MATCH($B485,'DEQ Pollutant List'!$B$7:$B$614,0))),"")</f>
        <v/>
      </c>
      <c r="E485" s="76"/>
      <c r="F485" s="77"/>
      <c r="G485" s="78"/>
      <c r="H485" s="79"/>
      <c r="I485" s="80"/>
      <c r="J485" s="77"/>
      <c r="K485" s="81"/>
      <c r="L485" s="79"/>
      <c r="M485" s="77"/>
      <c r="N485" s="81"/>
      <c r="O485" s="79"/>
    </row>
    <row r="486" spans="1:15" x14ac:dyDescent="0.25">
      <c r="A486" s="59"/>
      <c r="B486" s="60"/>
      <c r="C486" s="61" t="str">
        <f>IFERROR(IF(B486="No CAS","",INDEX('DEQ Pollutant List'!$C$7:$C$614,MATCH('3. Pollutant Emissions - EF'!B486,'DEQ Pollutant List'!$B$7:$B$614,0))),"")</f>
        <v/>
      </c>
      <c r="D486" s="68" t="str">
        <f>IFERROR(IF(OR($B486="",$B486="No CAS"),INDEX('DEQ Pollutant List'!$A$7:$A$614,MATCH($C486,'DEQ Pollutant List'!$C$7:$C$614,0)),INDEX('DEQ Pollutant List'!$A$7:$A$614,MATCH($B486,'DEQ Pollutant List'!$B$7:$B$614,0))),"")</f>
        <v/>
      </c>
      <c r="E486" s="76"/>
      <c r="F486" s="77"/>
      <c r="G486" s="78"/>
      <c r="H486" s="79"/>
      <c r="I486" s="80"/>
      <c r="J486" s="77"/>
      <c r="K486" s="81"/>
      <c r="L486" s="79"/>
      <c r="M486" s="77"/>
      <c r="N486" s="81"/>
      <c r="O486" s="79"/>
    </row>
    <row r="487" spans="1:15" x14ac:dyDescent="0.25">
      <c r="A487" s="59"/>
      <c r="B487" s="60"/>
      <c r="C487" s="61" t="str">
        <f>IFERROR(IF(B487="No CAS","",INDEX('DEQ Pollutant List'!$C$7:$C$614,MATCH('3. Pollutant Emissions - EF'!B487,'DEQ Pollutant List'!$B$7:$B$614,0))),"")</f>
        <v/>
      </c>
      <c r="D487" s="68" t="str">
        <f>IFERROR(IF(OR($B487="",$B487="No CAS"),INDEX('DEQ Pollutant List'!$A$7:$A$614,MATCH($C487,'DEQ Pollutant List'!$C$7:$C$614,0)),INDEX('DEQ Pollutant List'!$A$7:$A$614,MATCH($B487,'DEQ Pollutant List'!$B$7:$B$614,0))),"")</f>
        <v/>
      </c>
      <c r="E487" s="76"/>
      <c r="F487" s="77"/>
      <c r="G487" s="78"/>
      <c r="H487" s="79"/>
      <c r="I487" s="80"/>
      <c r="J487" s="77"/>
      <c r="K487" s="81"/>
      <c r="L487" s="79"/>
      <c r="M487" s="77"/>
      <c r="N487" s="81"/>
      <c r="O487" s="79"/>
    </row>
    <row r="488" spans="1:15" x14ac:dyDescent="0.25">
      <c r="A488" s="59"/>
      <c r="B488" s="60"/>
      <c r="C488" s="61" t="str">
        <f>IFERROR(IF(B488="No CAS","",INDEX('DEQ Pollutant List'!$C$7:$C$614,MATCH('3. Pollutant Emissions - EF'!B488,'DEQ Pollutant List'!$B$7:$B$614,0))),"")</f>
        <v/>
      </c>
      <c r="D488" s="68" t="str">
        <f>IFERROR(IF(OR($B488="",$B488="No CAS"),INDEX('DEQ Pollutant List'!$A$7:$A$614,MATCH($C488,'DEQ Pollutant List'!$C$7:$C$614,0)),INDEX('DEQ Pollutant List'!$A$7:$A$614,MATCH($B488,'DEQ Pollutant List'!$B$7:$B$614,0))),"")</f>
        <v/>
      </c>
      <c r="E488" s="76"/>
      <c r="F488" s="77"/>
      <c r="G488" s="78"/>
      <c r="H488" s="79"/>
      <c r="I488" s="80"/>
      <c r="J488" s="77"/>
      <c r="K488" s="81"/>
      <c r="L488" s="79"/>
      <c r="M488" s="77"/>
      <c r="N488" s="81"/>
      <c r="O488" s="79"/>
    </row>
    <row r="489" spans="1:15" x14ac:dyDescent="0.25">
      <c r="A489" s="59"/>
      <c r="B489" s="60"/>
      <c r="C489" s="61" t="str">
        <f>IFERROR(IF(B489="No CAS","",INDEX('DEQ Pollutant List'!$C$7:$C$614,MATCH('3. Pollutant Emissions - EF'!B489,'DEQ Pollutant List'!$B$7:$B$614,0))),"")</f>
        <v/>
      </c>
      <c r="D489" s="68" t="str">
        <f>IFERROR(IF(OR($B489="",$B489="No CAS"),INDEX('DEQ Pollutant List'!$A$7:$A$614,MATCH($C489,'DEQ Pollutant List'!$C$7:$C$614,0)),INDEX('DEQ Pollutant List'!$A$7:$A$614,MATCH($B489,'DEQ Pollutant List'!$B$7:$B$614,0))),"")</f>
        <v/>
      </c>
      <c r="E489" s="76"/>
      <c r="F489" s="77"/>
      <c r="G489" s="78"/>
      <c r="H489" s="79"/>
      <c r="I489" s="80"/>
      <c r="J489" s="77"/>
      <c r="K489" s="81"/>
      <c r="L489" s="79"/>
      <c r="M489" s="77"/>
      <c r="N489" s="81"/>
      <c r="O489" s="79"/>
    </row>
    <row r="490" spans="1:15" x14ac:dyDescent="0.25">
      <c r="A490" s="59"/>
      <c r="B490" s="60"/>
      <c r="C490" s="61" t="str">
        <f>IFERROR(IF(B490="No CAS","",INDEX('DEQ Pollutant List'!$C$7:$C$614,MATCH('3. Pollutant Emissions - EF'!B490,'DEQ Pollutant List'!$B$7:$B$614,0))),"")</f>
        <v/>
      </c>
      <c r="D490" s="68" t="str">
        <f>IFERROR(IF(OR($B490="",$B490="No CAS"),INDEX('DEQ Pollutant List'!$A$7:$A$614,MATCH($C490,'DEQ Pollutant List'!$C$7:$C$614,0)),INDEX('DEQ Pollutant List'!$A$7:$A$614,MATCH($B490,'DEQ Pollutant List'!$B$7:$B$614,0))),"")</f>
        <v/>
      </c>
      <c r="E490" s="76"/>
      <c r="F490" s="77"/>
      <c r="G490" s="78"/>
      <c r="H490" s="79"/>
      <c r="I490" s="80"/>
      <c r="J490" s="77"/>
      <c r="K490" s="81"/>
      <c r="L490" s="79"/>
      <c r="M490" s="77"/>
      <c r="N490" s="81"/>
      <c r="O490" s="79"/>
    </row>
    <row r="491" spans="1:15" x14ac:dyDescent="0.25">
      <c r="A491" s="59"/>
      <c r="B491" s="60"/>
      <c r="C491" s="61" t="str">
        <f>IFERROR(IF(B491="No CAS","",INDEX('DEQ Pollutant List'!$C$7:$C$614,MATCH('3. Pollutant Emissions - EF'!B491,'DEQ Pollutant List'!$B$7:$B$614,0))),"")</f>
        <v/>
      </c>
      <c r="D491" s="68" t="str">
        <f>IFERROR(IF(OR($B491="",$B491="No CAS"),INDEX('DEQ Pollutant List'!$A$7:$A$614,MATCH($C491,'DEQ Pollutant List'!$C$7:$C$614,0)),INDEX('DEQ Pollutant List'!$A$7:$A$614,MATCH($B491,'DEQ Pollutant List'!$B$7:$B$614,0))),"")</f>
        <v/>
      </c>
      <c r="E491" s="76"/>
      <c r="F491" s="77"/>
      <c r="G491" s="78"/>
      <c r="H491" s="79"/>
      <c r="I491" s="80"/>
      <c r="J491" s="77"/>
      <c r="K491" s="81"/>
      <c r="L491" s="79"/>
      <c r="M491" s="77"/>
      <c r="N491" s="81"/>
      <c r="O491" s="79"/>
    </row>
    <row r="492" spans="1:15" x14ac:dyDescent="0.25">
      <c r="A492" s="59"/>
      <c r="B492" s="60"/>
      <c r="C492" s="61" t="str">
        <f>IFERROR(IF(B492="No CAS","",INDEX('DEQ Pollutant List'!$C$7:$C$614,MATCH('3. Pollutant Emissions - EF'!B492,'DEQ Pollutant List'!$B$7:$B$614,0))),"")</f>
        <v/>
      </c>
      <c r="D492" s="68" t="str">
        <f>IFERROR(IF(OR($B492="",$B492="No CAS"),INDEX('DEQ Pollutant List'!$A$7:$A$614,MATCH($C492,'DEQ Pollutant List'!$C$7:$C$614,0)),INDEX('DEQ Pollutant List'!$A$7:$A$614,MATCH($B492,'DEQ Pollutant List'!$B$7:$B$614,0))),"")</f>
        <v/>
      </c>
      <c r="E492" s="76"/>
      <c r="F492" s="77"/>
      <c r="G492" s="78"/>
      <c r="H492" s="79"/>
      <c r="I492" s="80"/>
      <c r="J492" s="77"/>
      <c r="K492" s="81"/>
      <c r="L492" s="79"/>
      <c r="M492" s="77"/>
      <c r="N492" s="81"/>
      <c r="O492" s="79"/>
    </row>
    <row r="493" spans="1:15" x14ac:dyDescent="0.25">
      <c r="A493" s="59"/>
      <c r="B493" s="60"/>
      <c r="C493" s="61" t="str">
        <f>IFERROR(IF(B493="No CAS","",INDEX('DEQ Pollutant List'!$C$7:$C$614,MATCH('3. Pollutant Emissions - EF'!B493,'DEQ Pollutant List'!$B$7:$B$614,0))),"")</f>
        <v/>
      </c>
      <c r="D493" s="68" t="str">
        <f>IFERROR(IF(OR($B493="",$B493="No CAS"),INDEX('DEQ Pollutant List'!$A$7:$A$614,MATCH($C493,'DEQ Pollutant List'!$C$7:$C$614,0)),INDEX('DEQ Pollutant List'!$A$7:$A$614,MATCH($B493,'DEQ Pollutant List'!$B$7:$B$614,0))),"")</f>
        <v/>
      </c>
      <c r="E493" s="76"/>
      <c r="F493" s="77"/>
      <c r="G493" s="78"/>
      <c r="H493" s="79"/>
      <c r="I493" s="80"/>
      <c r="J493" s="77"/>
      <c r="K493" s="81"/>
      <c r="L493" s="79"/>
      <c r="M493" s="77"/>
      <c r="N493" s="81"/>
      <c r="O493" s="79"/>
    </row>
    <row r="494" spans="1:15" x14ac:dyDescent="0.25">
      <c r="A494" s="59"/>
      <c r="B494" s="60"/>
      <c r="C494" s="61" t="str">
        <f>IFERROR(IF(B494="No CAS","",INDEX('DEQ Pollutant List'!$C$7:$C$614,MATCH('3. Pollutant Emissions - EF'!B494,'DEQ Pollutant List'!$B$7:$B$614,0))),"")</f>
        <v/>
      </c>
      <c r="D494" s="68" t="str">
        <f>IFERROR(IF(OR($B494="",$B494="No CAS"),INDEX('DEQ Pollutant List'!$A$7:$A$614,MATCH($C494,'DEQ Pollutant List'!$C$7:$C$614,0)),INDEX('DEQ Pollutant List'!$A$7:$A$614,MATCH($B494,'DEQ Pollutant List'!$B$7:$B$614,0))),"")</f>
        <v/>
      </c>
      <c r="E494" s="76"/>
      <c r="F494" s="77"/>
      <c r="G494" s="78"/>
      <c r="H494" s="79"/>
      <c r="I494" s="80"/>
      <c r="J494" s="77"/>
      <c r="K494" s="81"/>
      <c r="L494" s="79"/>
      <c r="M494" s="77"/>
      <c r="N494" s="81"/>
      <c r="O494" s="79"/>
    </row>
    <row r="495" spans="1:15" x14ac:dyDescent="0.25">
      <c r="A495" s="59"/>
      <c r="B495" s="60"/>
      <c r="C495" s="61" t="str">
        <f>IFERROR(IF(B495="No CAS","",INDEX('DEQ Pollutant List'!$C$7:$C$614,MATCH('3. Pollutant Emissions - EF'!B495,'DEQ Pollutant List'!$B$7:$B$614,0))),"")</f>
        <v/>
      </c>
      <c r="D495" s="68" t="str">
        <f>IFERROR(IF(OR($B495="",$B495="No CAS"),INDEX('DEQ Pollutant List'!$A$7:$A$614,MATCH($C495,'DEQ Pollutant List'!$C$7:$C$614,0)),INDEX('DEQ Pollutant List'!$A$7:$A$614,MATCH($B495,'DEQ Pollutant List'!$B$7:$B$614,0))),"")</f>
        <v/>
      </c>
      <c r="E495" s="76"/>
      <c r="F495" s="77"/>
      <c r="G495" s="78"/>
      <c r="H495" s="79"/>
      <c r="I495" s="80"/>
      <c r="J495" s="77"/>
      <c r="K495" s="81"/>
      <c r="L495" s="79"/>
      <c r="M495" s="77"/>
      <c r="N495" s="81"/>
      <c r="O495" s="79"/>
    </row>
    <row r="496" spans="1:15" x14ac:dyDescent="0.25">
      <c r="A496" s="59"/>
      <c r="B496" s="60"/>
      <c r="C496" s="61" t="str">
        <f>IFERROR(IF(B496="No CAS","",INDEX('DEQ Pollutant List'!$C$7:$C$614,MATCH('3. Pollutant Emissions - EF'!B496,'DEQ Pollutant List'!$B$7:$B$614,0))),"")</f>
        <v/>
      </c>
      <c r="D496" s="68" t="str">
        <f>IFERROR(IF(OR($B496="",$B496="No CAS"),INDEX('DEQ Pollutant List'!$A$7:$A$614,MATCH($C496,'DEQ Pollutant List'!$C$7:$C$614,0)),INDEX('DEQ Pollutant List'!$A$7:$A$614,MATCH($B496,'DEQ Pollutant List'!$B$7:$B$614,0))),"")</f>
        <v/>
      </c>
      <c r="E496" s="76"/>
      <c r="F496" s="77"/>
      <c r="G496" s="78"/>
      <c r="H496" s="79"/>
      <c r="I496" s="80"/>
      <c r="J496" s="77"/>
      <c r="K496" s="81"/>
      <c r="L496" s="79"/>
      <c r="M496" s="77"/>
      <c r="N496" s="81"/>
      <c r="O496" s="79"/>
    </row>
    <row r="497" spans="1:15" x14ac:dyDescent="0.25">
      <c r="A497" s="59"/>
      <c r="B497" s="60"/>
      <c r="C497" s="61" t="str">
        <f>IFERROR(IF(B497="No CAS","",INDEX('DEQ Pollutant List'!$C$7:$C$614,MATCH('3. Pollutant Emissions - EF'!B497,'DEQ Pollutant List'!$B$7:$B$614,0))),"")</f>
        <v/>
      </c>
      <c r="D497" s="68" t="str">
        <f>IFERROR(IF(OR($B497="",$B497="No CAS"),INDEX('DEQ Pollutant List'!$A$7:$A$614,MATCH($C497,'DEQ Pollutant List'!$C$7:$C$614,0)),INDEX('DEQ Pollutant List'!$A$7:$A$614,MATCH($B497,'DEQ Pollutant List'!$B$7:$B$614,0))),"")</f>
        <v/>
      </c>
      <c r="E497" s="76"/>
      <c r="F497" s="77"/>
      <c r="G497" s="78"/>
      <c r="H497" s="79"/>
      <c r="I497" s="80"/>
      <c r="J497" s="77"/>
      <c r="K497" s="81"/>
      <c r="L497" s="79"/>
      <c r="M497" s="77"/>
      <c r="N497" s="81"/>
      <c r="O497" s="79"/>
    </row>
    <row r="498" spans="1:15" x14ac:dyDescent="0.25">
      <c r="A498" s="59"/>
      <c r="B498" s="60"/>
      <c r="C498" s="61" t="str">
        <f>IFERROR(IF(B498="No CAS","",INDEX('DEQ Pollutant List'!$C$7:$C$614,MATCH('3. Pollutant Emissions - EF'!B498,'DEQ Pollutant List'!$B$7:$B$614,0))),"")</f>
        <v/>
      </c>
      <c r="D498" s="68" t="str">
        <f>IFERROR(IF(OR($B498="",$B498="No CAS"),INDEX('DEQ Pollutant List'!$A$7:$A$614,MATCH($C498,'DEQ Pollutant List'!$C$7:$C$614,0)),INDEX('DEQ Pollutant List'!$A$7:$A$614,MATCH($B498,'DEQ Pollutant List'!$B$7:$B$614,0))),"")</f>
        <v/>
      </c>
      <c r="E498" s="76"/>
      <c r="F498" s="77"/>
      <c r="G498" s="78"/>
      <c r="H498" s="79"/>
      <c r="I498" s="80"/>
      <c r="J498" s="77"/>
      <c r="K498" s="81"/>
      <c r="L498" s="79"/>
      <c r="M498" s="77"/>
      <c r="N498" s="81"/>
      <c r="O498" s="79"/>
    </row>
    <row r="499" spans="1:15" x14ac:dyDescent="0.25">
      <c r="A499" s="59"/>
      <c r="B499" s="60"/>
      <c r="C499" s="61" t="str">
        <f>IFERROR(IF(B499="No CAS","",INDEX('DEQ Pollutant List'!$C$7:$C$614,MATCH('3. Pollutant Emissions - EF'!B499,'DEQ Pollutant List'!$B$7:$B$614,0))),"")</f>
        <v/>
      </c>
      <c r="D499" s="68" t="str">
        <f>IFERROR(IF(OR($B499="",$B499="No CAS"),INDEX('DEQ Pollutant List'!$A$7:$A$614,MATCH($C499,'DEQ Pollutant List'!$C$7:$C$614,0)),INDEX('DEQ Pollutant List'!$A$7:$A$614,MATCH($B499,'DEQ Pollutant List'!$B$7:$B$614,0))),"")</f>
        <v/>
      </c>
      <c r="E499" s="76"/>
      <c r="F499" s="77"/>
      <c r="G499" s="78"/>
      <c r="H499" s="79"/>
      <c r="I499" s="80"/>
      <c r="J499" s="77"/>
      <c r="K499" s="81"/>
      <c r="L499" s="79"/>
      <c r="M499" s="77"/>
      <c r="N499" s="81"/>
      <c r="O499" s="79"/>
    </row>
    <row r="500" spans="1:15" x14ac:dyDescent="0.25">
      <c r="A500" s="59"/>
      <c r="B500" s="60"/>
      <c r="C500" s="61" t="str">
        <f>IFERROR(IF(B500="No CAS","",INDEX('DEQ Pollutant List'!$C$7:$C$614,MATCH('3. Pollutant Emissions - EF'!B500,'DEQ Pollutant List'!$B$7:$B$614,0))),"")</f>
        <v/>
      </c>
      <c r="D500" s="68" t="str">
        <f>IFERROR(IF(OR($B500="",$B500="No CAS"),INDEX('DEQ Pollutant List'!$A$7:$A$614,MATCH($C500,'DEQ Pollutant List'!$C$7:$C$614,0)),INDEX('DEQ Pollutant List'!$A$7:$A$614,MATCH($B500,'DEQ Pollutant List'!$B$7:$B$614,0))),"")</f>
        <v/>
      </c>
      <c r="E500" s="76"/>
      <c r="F500" s="77"/>
      <c r="G500" s="78"/>
      <c r="H500" s="79"/>
      <c r="I500" s="80"/>
      <c r="J500" s="77"/>
      <c r="K500" s="81"/>
      <c r="L500" s="79"/>
      <c r="M500" s="77"/>
      <c r="N500" s="81"/>
      <c r="O500" s="79"/>
    </row>
    <row r="501" spans="1:15" ht="15.75" thickBot="1" x14ac:dyDescent="0.3">
      <c r="A501" s="62"/>
      <c r="B501" s="63"/>
      <c r="C501" s="64" t="str">
        <f>IFERROR(IF(B501="No CAS","",INDEX('DEQ Pollutant List'!$C$7:$C$614,MATCH('3. Pollutant Emissions - EF'!B501,'DEQ Pollutant List'!$B$7:$B$614,0))),"")</f>
        <v/>
      </c>
      <c r="D501" s="188" t="str">
        <f>IFERROR(IF(OR($B501="",$B501="No CAS"),INDEX('DEQ Pollutant List'!$A$7:$A$614,MATCH($C501,'DEQ Pollutant List'!$C$7:$C$614,0)),INDEX('DEQ Pollutant List'!$A$7:$A$614,MATCH($B501,'DEQ Pollutant List'!$B$7:$B$614,0))),"")</f>
        <v/>
      </c>
      <c r="E501" s="82"/>
      <c r="F501" s="83"/>
      <c r="G501" s="84"/>
      <c r="H501" s="85"/>
      <c r="I501" s="86"/>
      <c r="J501" s="83"/>
      <c r="K501" s="87"/>
      <c r="L501" s="85"/>
      <c r="M501" s="83"/>
      <c r="N501" s="87"/>
      <c r="O501" s="85"/>
    </row>
    <row r="502" spans="1:15" x14ac:dyDescent="0.25">
      <c r="A502" s="282" t="s">
        <v>1226</v>
      </c>
      <c r="B502" s="283"/>
      <c r="C502" s="283"/>
      <c r="D502" s="283"/>
      <c r="E502" s="283"/>
      <c r="F502" s="283"/>
      <c r="G502" s="283"/>
      <c r="H502" s="283"/>
      <c r="I502" s="283"/>
      <c r="J502" s="283"/>
      <c r="K502" s="283"/>
      <c r="L502" s="283"/>
      <c r="M502" s="283"/>
      <c r="N502" s="283"/>
      <c r="O502" s="284"/>
    </row>
    <row r="503" spans="1:15" x14ac:dyDescent="0.25">
      <c r="A503" s="285"/>
      <c r="B503" s="286"/>
      <c r="C503" s="286"/>
      <c r="D503" s="286"/>
      <c r="E503" s="286"/>
      <c r="F503" s="286"/>
      <c r="G503" s="286"/>
      <c r="H503" s="286"/>
      <c r="I503" s="286"/>
      <c r="J503" s="286"/>
      <c r="K503" s="286"/>
      <c r="L503" s="286"/>
      <c r="M503" s="286"/>
      <c r="N503" s="286"/>
      <c r="O503" s="287"/>
    </row>
    <row r="504" spans="1:15" ht="15.75" thickBot="1" x14ac:dyDescent="0.3">
      <c r="A504" s="288"/>
      <c r="B504" s="289"/>
      <c r="C504" s="289"/>
      <c r="D504" s="289"/>
      <c r="E504" s="289"/>
      <c r="F504" s="289"/>
      <c r="G504" s="289"/>
      <c r="H504" s="289"/>
      <c r="I504" s="289"/>
      <c r="J504" s="289"/>
      <c r="K504" s="289"/>
      <c r="L504" s="289"/>
      <c r="M504" s="289"/>
      <c r="N504" s="289"/>
      <c r="O504" s="290"/>
    </row>
  </sheetData>
  <sheetProtection algorithmName="SHA-512" hashValue="qmdQV/ZWQli54PSJaQhX0c3A+qvsETtqav5+x1F3zwc+dPZzxQRmndpYrTCeIgxy6JMLEvEWBxIfaE38fD0vdA==" saltValue="MlYe7Al+oyFWJ4aVihXE1Q==" spinCount="100000" sheet="1" objects="1" scenarios="1" insertRows="0"/>
  <mergeCells count="12">
    <mergeCell ref="J9:O9"/>
    <mergeCell ref="F10:I10"/>
    <mergeCell ref="A502:O504"/>
    <mergeCell ref="A10:A12"/>
    <mergeCell ref="E10:E12"/>
    <mergeCell ref="B10:D11"/>
    <mergeCell ref="F11:G11"/>
    <mergeCell ref="H11:H12"/>
    <mergeCell ref="I11:I12"/>
    <mergeCell ref="J10:L11"/>
    <mergeCell ref="M10:O11"/>
    <mergeCell ref="A76:C76"/>
  </mergeCells>
  <conditionalFormatting sqref="D13:D38 D64:D501">
    <cfRule type="containsBlanks" dxfId="15" priority="24">
      <formula>LEN(TRIM(D13))=0</formula>
    </cfRule>
  </conditionalFormatting>
  <conditionalFormatting sqref="C13:C38 C110:C501 C67:C75 C64:C65">
    <cfRule type="expression" dxfId="14" priority="22">
      <formula>SUMPRODUCT(--ISNUMBER(SEARCH(HAPs,C13)))&gt;0</formula>
    </cfRule>
  </conditionalFormatting>
  <conditionalFormatting sqref="C66">
    <cfRule type="expression" dxfId="13" priority="16">
      <formula>SUMPRODUCT(--ISNUMBER(SEARCH(HAPs,C66)))&gt;0</formula>
    </cfRule>
  </conditionalFormatting>
  <conditionalFormatting sqref="D41:D63">
    <cfRule type="containsBlanks" dxfId="12" priority="14">
      <formula>LEN(TRIM(D41))=0</formula>
    </cfRule>
  </conditionalFormatting>
  <conditionalFormatting sqref="C41:C63">
    <cfRule type="expression" dxfId="11" priority="13">
      <formula>SUMPRODUCT(--ISNUMBER(SEARCH(HAPs,C41)))&gt;0</formula>
    </cfRule>
  </conditionalFormatting>
  <conditionalFormatting sqref="C78:C85">
    <cfRule type="expression" dxfId="10" priority="11">
      <formula>SUMPRODUCT(--ISNUMBER(SEARCH(HAPs,C78)))&gt;0</formula>
    </cfRule>
  </conditionalFormatting>
  <conditionalFormatting sqref="C77">
    <cfRule type="expression" dxfId="9" priority="9">
      <formula>SUMPRODUCT(--ISNUMBER(SEARCH(HAPs,C77)))&gt;0</formula>
    </cfRule>
  </conditionalFormatting>
  <conditionalFormatting sqref="C76">
    <cfRule type="expression" dxfId="8" priority="7">
      <formula>SUMPRODUCT(--ISNUMBER(SEARCH(HAPs,C76)))&gt;0</formula>
    </cfRule>
  </conditionalFormatting>
  <conditionalFormatting sqref="D39">
    <cfRule type="containsBlanks" dxfId="7" priority="5">
      <formula>LEN(TRIM(D39))=0</formula>
    </cfRule>
  </conditionalFormatting>
  <conditionalFormatting sqref="C39">
    <cfRule type="expression" dxfId="6" priority="4">
      <formula>SUMPRODUCT(--ISNUMBER(SEARCH(HAPs,C39)))&gt;0</formula>
    </cfRule>
  </conditionalFormatting>
  <conditionalFormatting sqref="D40">
    <cfRule type="containsBlanks" dxfId="5" priority="2">
      <formula>LEN(TRIM(D40))=0</formula>
    </cfRule>
  </conditionalFormatting>
  <conditionalFormatting sqref="C40">
    <cfRule type="expression" dxfId="4" priority="1">
      <formula>SUMPRODUCT(--ISNUMBER(SEARCH(HAPs,C40)))&gt;0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0" id="{BBA5300A-0B80-4FC7-9B79-92EFEF1ED41C}">
            <xm:f>INDEX('DEQ Pollutant List'!D:D,MATCH(C13,'DEQ Pollutant List'!C:C,0))="Y"</xm:f>
            <x14:dxf>
              <fill>
                <patternFill>
                  <bgColor rgb="FFFFE05D"/>
                </patternFill>
              </fill>
            </x14:dxf>
          </x14:cfRule>
          <xm:sqref>C110:C501 C13:C85</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B13:B40 B110:B501 B61:B78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7620A-F186-4B57-8A98-8A6DD0731928}">
  <sheetPr>
    <tabColor theme="7"/>
  </sheetPr>
  <dimension ref="A1:C9"/>
  <sheetViews>
    <sheetView workbookViewId="0"/>
  </sheetViews>
  <sheetFormatPr defaultRowHeight="15" x14ac:dyDescent="0.25"/>
  <cols>
    <col min="1" max="1" width="27.5703125" customWidth="1"/>
    <col min="2" max="2" width="35" customWidth="1"/>
    <col min="3" max="3" width="72.7109375" customWidth="1"/>
  </cols>
  <sheetData>
    <row r="1" spans="1:3" x14ac:dyDescent="0.25">
      <c r="A1" s="247" t="s">
        <v>1431</v>
      </c>
    </row>
    <row r="2" spans="1:3" ht="29.25" customHeight="1" x14ac:dyDescent="0.25">
      <c r="A2" s="329" t="s">
        <v>1425</v>
      </c>
      <c r="B2" s="329"/>
      <c r="C2" s="329"/>
    </row>
    <row r="3" spans="1:3" ht="63" customHeight="1" x14ac:dyDescent="0.25">
      <c r="A3" s="330" t="s">
        <v>1399</v>
      </c>
      <c r="B3" s="330"/>
      <c r="C3" s="330"/>
    </row>
    <row r="4" spans="1:3" ht="75" customHeight="1" x14ac:dyDescent="0.25">
      <c r="A4" s="331" t="s">
        <v>1427</v>
      </c>
      <c r="B4" s="331"/>
      <c r="C4" s="331"/>
    </row>
    <row r="5" spans="1:3" ht="86.25" customHeight="1" x14ac:dyDescent="0.25">
      <c r="A5" s="331" t="s">
        <v>1432</v>
      </c>
      <c r="B5" s="331"/>
      <c r="C5" s="331"/>
    </row>
    <row r="6" spans="1:3" ht="37.5" customHeight="1" x14ac:dyDescent="0.25">
      <c r="A6" s="328" t="s">
        <v>1428</v>
      </c>
      <c r="B6" s="328"/>
      <c r="C6" s="328"/>
    </row>
    <row r="7" spans="1:3" ht="37.5" customHeight="1" x14ac:dyDescent="0.25">
      <c r="A7" s="328" t="s">
        <v>1429</v>
      </c>
      <c r="B7" s="328"/>
      <c r="C7" s="328"/>
    </row>
    <row r="8" spans="1:3" ht="97.5" customHeight="1" x14ac:dyDescent="0.25">
      <c r="A8" s="328" t="s">
        <v>1430</v>
      </c>
      <c r="B8" s="328"/>
      <c r="C8" s="328"/>
    </row>
    <row r="9" spans="1:3" ht="27" customHeight="1" x14ac:dyDescent="0.25"/>
  </sheetData>
  <mergeCells count="7">
    <mergeCell ref="A7:C7"/>
    <mergeCell ref="A8:C8"/>
    <mergeCell ref="A2:C2"/>
    <mergeCell ref="A3:C3"/>
    <mergeCell ref="A4:C4"/>
    <mergeCell ref="A5:C5"/>
    <mergeCell ref="A6:C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201"/>
  <sheetViews>
    <sheetView workbookViewId="0"/>
  </sheetViews>
  <sheetFormatPr defaultRowHeight="15" x14ac:dyDescent="0.25"/>
  <cols>
    <col min="1" max="1" width="22.5703125" style="1" customWidth="1"/>
    <col min="2" max="2" width="60.5703125" customWidth="1"/>
    <col min="3" max="4" width="28.28515625" customWidth="1"/>
    <col min="5" max="6" width="18.7109375" style="1" customWidth="1"/>
    <col min="7" max="18" width="12.710937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s="34" customFormat="1" ht="20.100000000000001" customHeight="1" thickBot="1" x14ac:dyDescent="0.3">
      <c r="A9" s="35"/>
      <c r="E9" s="35"/>
      <c r="F9" s="35"/>
      <c r="G9" s="35"/>
      <c r="H9" s="35"/>
      <c r="I9" s="35"/>
      <c r="J9" s="35"/>
      <c r="K9" s="35"/>
      <c r="L9" s="35"/>
      <c r="M9" s="35"/>
      <c r="N9" s="35"/>
      <c r="O9" s="35"/>
      <c r="P9" s="35"/>
      <c r="Q9" s="35"/>
      <c r="R9" s="35"/>
    </row>
    <row r="10" spans="1:18" ht="50.1" customHeight="1" thickBot="1" x14ac:dyDescent="0.3">
      <c r="A10" s="334" t="s">
        <v>1155</v>
      </c>
      <c r="B10" s="335"/>
      <c r="C10" s="335"/>
      <c r="D10" s="336"/>
      <c r="E10" s="278" t="s">
        <v>1160</v>
      </c>
      <c r="F10" s="279"/>
      <c r="G10" s="338" t="s">
        <v>1157</v>
      </c>
      <c r="H10" s="338"/>
      <c r="I10" s="338"/>
      <c r="J10" s="338"/>
      <c r="K10" s="338"/>
      <c r="L10" s="339"/>
      <c r="M10" s="337" t="s">
        <v>1158</v>
      </c>
      <c r="N10" s="338"/>
      <c r="O10" s="338"/>
      <c r="P10" s="338"/>
      <c r="Q10" s="338"/>
      <c r="R10" s="339"/>
    </row>
    <row r="11" spans="1:18" ht="20.100000000000001" customHeight="1" thickBot="1" x14ac:dyDescent="0.3">
      <c r="A11" s="332" t="s">
        <v>1273</v>
      </c>
      <c r="B11" s="297" t="s">
        <v>1153</v>
      </c>
      <c r="C11" s="342" t="s">
        <v>1177</v>
      </c>
      <c r="D11" s="340" t="s">
        <v>1154</v>
      </c>
      <c r="E11" s="276" t="s">
        <v>11</v>
      </c>
      <c r="F11" s="269" t="s">
        <v>1159</v>
      </c>
      <c r="G11" s="274" t="s">
        <v>1243</v>
      </c>
      <c r="H11" s="274"/>
      <c r="I11" s="275"/>
      <c r="J11" s="259" t="s">
        <v>1287</v>
      </c>
      <c r="K11" s="260"/>
      <c r="L11" s="261"/>
      <c r="M11" s="273" t="s">
        <v>1243</v>
      </c>
      <c r="N11" s="274"/>
      <c r="O11" s="275"/>
      <c r="P11" s="259" t="s">
        <v>1287</v>
      </c>
      <c r="Q11" s="260"/>
      <c r="R11" s="261"/>
    </row>
    <row r="12" spans="1:18" ht="45" customHeight="1" thickBot="1" x14ac:dyDescent="0.3">
      <c r="A12" s="333"/>
      <c r="B12" s="299"/>
      <c r="C12" s="343"/>
      <c r="D12" s="341"/>
      <c r="E12" s="277"/>
      <c r="F12" s="270"/>
      <c r="G12" s="52" t="s">
        <v>7</v>
      </c>
      <c r="H12" s="44" t="s">
        <v>1247</v>
      </c>
      <c r="I12" s="49" t="s">
        <v>8</v>
      </c>
      <c r="J12" s="47" t="s">
        <v>7</v>
      </c>
      <c r="K12" s="44" t="s">
        <v>1247</v>
      </c>
      <c r="L12" s="50" t="s">
        <v>8</v>
      </c>
      <c r="M12" s="47" t="s">
        <v>7</v>
      </c>
      <c r="N12" s="44" t="s">
        <v>1247</v>
      </c>
      <c r="O12" s="50" t="s">
        <v>8</v>
      </c>
      <c r="P12" s="47" t="s">
        <v>7</v>
      </c>
      <c r="Q12" s="44" t="s">
        <v>1247</v>
      </c>
      <c r="R12" s="50" t="s">
        <v>8</v>
      </c>
    </row>
    <row r="13" spans="1:18" x14ac:dyDescent="0.25">
      <c r="A13" s="14" t="s">
        <v>1274</v>
      </c>
      <c r="B13" s="21" t="s">
        <v>1314</v>
      </c>
      <c r="C13" s="8" t="s">
        <v>1223</v>
      </c>
      <c r="D13" s="11" t="s">
        <v>1224</v>
      </c>
      <c r="E13" s="10" t="s">
        <v>1216</v>
      </c>
      <c r="F13" s="9" t="s">
        <v>1225</v>
      </c>
      <c r="G13" s="22">
        <v>12000</v>
      </c>
      <c r="H13" s="23">
        <v>14000</v>
      </c>
      <c r="I13" s="24">
        <v>20000</v>
      </c>
      <c r="J13" s="25">
        <v>36</v>
      </c>
      <c r="K13" s="26">
        <v>40</v>
      </c>
      <c r="L13" s="27">
        <v>52</v>
      </c>
      <c r="M13" s="25">
        <v>2000</v>
      </c>
      <c r="N13" s="26">
        <v>2600</v>
      </c>
      <c r="O13" s="27">
        <v>5000</v>
      </c>
      <c r="P13" s="25">
        <v>5</v>
      </c>
      <c r="Q13" s="26">
        <v>7</v>
      </c>
      <c r="R13" s="27">
        <v>14</v>
      </c>
    </row>
    <row r="14" spans="1:18" x14ac:dyDescent="0.25">
      <c r="A14" s="14" t="s">
        <v>1274</v>
      </c>
      <c r="B14" s="21" t="s">
        <v>1314</v>
      </c>
      <c r="C14" s="8" t="s">
        <v>1275</v>
      </c>
      <c r="D14" s="11" t="s">
        <v>1224</v>
      </c>
      <c r="E14" s="10" t="s">
        <v>1216</v>
      </c>
      <c r="F14" s="9" t="s">
        <v>1225</v>
      </c>
      <c r="G14" s="10">
        <v>950</v>
      </c>
      <c r="H14" s="33">
        <v>1200</v>
      </c>
      <c r="I14" s="9">
        <v>1500</v>
      </c>
      <c r="J14" s="10">
        <v>5</v>
      </c>
      <c r="K14" s="33">
        <v>10</v>
      </c>
      <c r="L14" s="9">
        <v>15</v>
      </c>
      <c r="M14" s="10">
        <v>15</v>
      </c>
      <c r="N14" s="33">
        <v>30</v>
      </c>
      <c r="O14" s="9">
        <v>40</v>
      </c>
      <c r="P14" s="10">
        <v>0.5</v>
      </c>
      <c r="Q14" s="33">
        <v>1</v>
      </c>
      <c r="R14" s="9">
        <v>2</v>
      </c>
    </row>
    <row r="15" spans="1:18" x14ac:dyDescent="0.25">
      <c r="A15" s="121"/>
      <c r="B15" s="122"/>
      <c r="C15" s="123"/>
      <c r="D15" s="124"/>
      <c r="E15" s="125"/>
      <c r="F15" s="126"/>
      <c r="G15" s="125"/>
      <c r="H15" s="127"/>
      <c r="I15" s="126"/>
      <c r="J15" s="125"/>
      <c r="K15" s="127"/>
      <c r="L15" s="126"/>
      <c r="M15" s="125"/>
      <c r="N15" s="127"/>
      <c r="O15" s="126"/>
      <c r="P15" s="125"/>
      <c r="Q15" s="127"/>
      <c r="R15" s="126"/>
    </row>
    <row r="16" spans="1:18" x14ac:dyDescent="0.25">
      <c r="A16" s="59"/>
      <c r="B16" s="90"/>
      <c r="C16" s="61"/>
      <c r="D16" s="191"/>
      <c r="E16" s="190"/>
      <c r="F16" s="79"/>
      <c r="G16" s="190"/>
      <c r="H16" s="199"/>
      <c r="I16" s="79"/>
      <c r="J16" s="190"/>
      <c r="K16" s="199"/>
      <c r="L16" s="79"/>
      <c r="M16" s="190"/>
      <c r="N16" s="199"/>
      <c r="O16" s="79"/>
      <c r="P16" s="190"/>
      <c r="Q16" s="199"/>
      <c r="R16" s="79"/>
    </row>
    <row r="17" spans="1:18" x14ac:dyDescent="0.25">
      <c r="A17" s="59"/>
      <c r="B17" s="90"/>
      <c r="C17" s="61"/>
      <c r="D17" s="191"/>
      <c r="E17" s="190"/>
      <c r="F17" s="79"/>
      <c r="G17" s="190"/>
      <c r="H17" s="199"/>
      <c r="I17" s="79"/>
      <c r="J17" s="190"/>
      <c r="K17" s="199"/>
      <c r="L17" s="79"/>
      <c r="M17" s="190"/>
      <c r="N17" s="199"/>
      <c r="O17" s="79"/>
      <c r="P17" s="190"/>
      <c r="Q17" s="199"/>
      <c r="R17" s="79"/>
    </row>
    <row r="18" spans="1:18" x14ac:dyDescent="0.25">
      <c r="A18" s="59"/>
      <c r="B18" s="90"/>
      <c r="C18" s="61"/>
      <c r="D18" s="191"/>
      <c r="E18" s="190"/>
      <c r="F18" s="79"/>
      <c r="G18" s="190"/>
      <c r="H18" s="199"/>
      <c r="I18" s="79"/>
      <c r="J18" s="190"/>
      <c r="K18" s="199"/>
      <c r="L18" s="79"/>
      <c r="M18" s="190"/>
      <c r="N18" s="199"/>
      <c r="O18" s="79"/>
      <c r="P18" s="190"/>
      <c r="Q18" s="199"/>
      <c r="R18" s="79"/>
    </row>
    <row r="19" spans="1:18" x14ac:dyDescent="0.25">
      <c r="A19" s="59"/>
      <c r="B19" s="90"/>
      <c r="C19" s="61"/>
      <c r="D19" s="191"/>
      <c r="E19" s="190"/>
      <c r="F19" s="79"/>
      <c r="G19" s="190"/>
      <c r="H19" s="199"/>
      <c r="I19" s="79"/>
      <c r="J19" s="190"/>
      <c r="K19" s="199"/>
      <c r="L19" s="79"/>
      <c r="M19" s="190"/>
      <c r="N19" s="199"/>
      <c r="O19" s="79"/>
      <c r="P19" s="190"/>
      <c r="Q19" s="199"/>
      <c r="R19" s="79"/>
    </row>
    <row r="20" spans="1:18" x14ac:dyDescent="0.25">
      <c r="A20" s="59"/>
      <c r="B20" s="90"/>
      <c r="C20" s="61"/>
      <c r="D20" s="191"/>
      <c r="E20" s="190"/>
      <c r="F20" s="79"/>
      <c r="G20" s="190"/>
      <c r="H20" s="199"/>
      <c r="I20" s="79"/>
      <c r="J20" s="190"/>
      <c r="K20" s="199"/>
      <c r="L20" s="79"/>
      <c r="M20" s="190"/>
      <c r="N20" s="199"/>
      <c r="O20" s="79"/>
      <c r="P20" s="190"/>
      <c r="Q20" s="199"/>
      <c r="R20" s="79"/>
    </row>
    <row r="21" spans="1:18" x14ac:dyDescent="0.25">
      <c r="A21" s="59"/>
      <c r="B21" s="90"/>
      <c r="C21" s="61"/>
      <c r="D21" s="191"/>
      <c r="E21" s="190"/>
      <c r="F21" s="79"/>
      <c r="G21" s="190"/>
      <c r="H21" s="199"/>
      <c r="I21" s="79"/>
      <c r="J21" s="190"/>
      <c r="K21" s="199"/>
      <c r="L21" s="79"/>
      <c r="M21" s="190"/>
      <c r="N21" s="199"/>
      <c r="O21" s="79"/>
      <c r="P21" s="190"/>
      <c r="Q21" s="199"/>
      <c r="R21" s="79"/>
    </row>
    <row r="22" spans="1:18" x14ac:dyDescent="0.25">
      <c r="A22" s="59"/>
      <c r="B22" s="90"/>
      <c r="C22" s="61"/>
      <c r="D22" s="191"/>
      <c r="E22" s="190"/>
      <c r="F22" s="79"/>
      <c r="G22" s="190"/>
      <c r="H22" s="199"/>
      <c r="I22" s="79"/>
      <c r="J22" s="190"/>
      <c r="K22" s="199"/>
      <c r="L22" s="79"/>
      <c r="M22" s="190"/>
      <c r="N22" s="199"/>
      <c r="O22" s="79"/>
      <c r="P22" s="190"/>
      <c r="Q22" s="199"/>
      <c r="R22" s="79"/>
    </row>
    <row r="23" spans="1:18" x14ac:dyDescent="0.25">
      <c r="A23" s="59"/>
      <c r="B23" s="90"/>
      <c r="C23" s="61"/>
      <c r="D23" s="191"/>
      <c r="E23" s="190"/>
      <c r="F23" s="79"/>
      <c r="G23" s="190"/>
      <c r="H23" s="199"/>
      <c r="I23" s="79"/>
      <c r="J23" s="190"/>
      <c r="K23" s="199"/>
      <c r="L23" s="79"/>
      <c r="M23" s="190"/>
      <c r="N23" s="199"/>
      <c r="O23" s="79"/>
      <c r="P23" s="190"/>
      <c r="Q23" s="199"/>
      <c r="R23" s="79"/>
    </row>
    <row r="24" spans="1:18" x14ac:dyDescent="0.25">
      <c r="A24" s="59"/>
      <c r="B24" s="90"/>
      <c r="C24" s="61"/>
      <c r="D24" s="191"/>
      <c r="E24" s="190"/>
      <c r="F24" s="79"/>
      <c r="G24" s="190"/>
      <c r="H24" s="199"/>
      <c r="I24" s="79"/>
      <c r="J24" s="190"/>
      <c r="K24" s="199"/>
      <c r="L24" s="79"/>
      <c r="M24" s="190"/>
      <c r="N24" s="199"/>
      <c r="O24" s="79"/>
      <c r="P24" s="190"/>
      <c r="Q24" s="199"/>
      <c r="R24" s="79"/>
    </row>
    <row r="25" spans="1:18" x14ac:dyDescent="0.25">
      <c r="A25" s="59"/>
      <c r="B25" s="90"/>
      <c r="C25" s="61"/>
      <c r="D25" s="191"/>
      <c r="E25" s="190"/>
      <c r="F25" s="79"/>
      <c r="G25" s="190"/>
      <c r="H25" s="199"/>
      <c r="I25" s="79"/>
      <c r="J25" s="190"/>
      <c r="K25" s="199"/>
      <c r="L25" s="79"/>
      <c r="M25" s="190"/>
      <c r="N25" s="199"/>
      <c r="O25" s="79"/>
      <c r="P25" s="190"/>
      <c r="Q25" s="199"/>
      <c r="R25" s="79"/>
    </row>
    <row r="26" spans="1:18" x14ac:dyDescent="0.25">
      <c r="A26" s="59"/>
      <c r="B26" s="90"/>
      <c r="C26" s="61"/>
      <c r="D26" s="191"/>
      <c r="E26" s="190"/>
      <c r="F26" s="79"/>
      <c r="G26" s="190"/>
      <c r="H26" s="199"/>
      <c r="I26" s="79"/>
      <c r="J26" s="190"/>
      <c r="K26" s="199"/>
      <c r="L26" s="79"/>
      <c r="M26" s="190"/>
      <c r="N26" s="199"/>
      <c r="O26" s="79"/>
      <c r="P26" s="190"/>
      <c r="Q26" s="199"/>
      <c r="R26" s="79"/>
    </row>
    <row r="27" spans="1:18" x14ac:dyDescent="0.25">
      <c r="A27" s="59"/>
      <c r="B27" s="90"/>
      <c r="C27" s="61"/>
      <c r="D27" s="191"/>
      <c r="E27" s="190"/>
      <c r="F27" s="79"/>
      <c r="G27" s="190"/>
      <c r="H27" s="199"/>
      <c r="I27" s="79"/>
      <c r="J27" s="190"/>
      <c r="K27" s="199"/>
      <c r="L27" s="79"/>
      <c r="M27" s="190"/>
      <c r="N27" s="199"/>
      <c r="O27" s="79"/>
      <c r="P27" s="190"/>
      <c r="Q27" s="199"/>
      <c r="R27" s="79"/>
    </row>
    <row r="28" spans="1:18" x14ac:dyDescent="0.25">
      <c r="A28" s="59"/>
      <c r="B28" s="90"/>
      <c r="C28" s="61"/>
      <c r="D28" s="191"/>
      <c r="E28" s="190"/>
      <c r="F28" s="79"/>
      <c r="G28" s="190"/>
      <c r="H28" s="199"/>
      <c r="I28" s="79"/>
      <c r="J28" s="190"/>
      <c r="K28" s="199"/>
      <c r="L28" s="79"/>
      <c r="M28" s="190"/>
      <c r="N28" s="199"/>
      <c r="O28" s="79"/>
      <c r="P28" s="190"/>
      <c r="Q28" s="199"/>
      <c r="R28" s="79"/>
    </row>
    <row r="29" spans="1:18" x14ac:dyDescent="0.25">
      <c r="A29" s="59"/>
      <c r="B29" s="90"/>
      <c r="C29" s="61"/>
      <c r="D29" s="191"/>
      <c r="E29" s="190"/>
      <c r="F29" s="79"/>
      <c r="G29" s="190"/>
      <c r="H29" s="199"/>
      <c r="I29" s="79"/>
      <c r="J29" s="190"/>
      <c r="K29" s="199"/>
      <c r="L29" s="79"/>
      <c r="M29" s="190"/>
      <c r="N29" s="199"/>
      <c r="O29" s="79"/>
      <c r="P29" s="190"/>
      <c r="Q29" s="199"/>
      <c r="R29" s="79"/>
    </row>
    <row r="30" spans="1:18" x14ac:dyDescent="0.25">
      <c r="A30" s="59"/>
      <c r="B30" s="90"/>
      <c r="C30" s="61"/>
      <c r="D30" s="191"/>
      <c r="E30" s="190"/>
      <c r="F30" s="79"/>
      <c r="G30" s="190"/>
      <c r="H30" s="199"/>
      <c r="I30" s="79"/>
      <c r="J30" s="190"/>
      <c r="K30" s="199"/>
      <c r="L30" s="79"/>
      <c r="M30" s="190"/>
      <c r="N30" s="199"/>
      <c r="O30" s="79"/>
      <c r="P30" s="190"/>
      <c r="Q30" s="199"/>
      <c r="R30" s="79"/>
    </row>
    <row r="31" spans="1:18" x14ac:dyDescent="0.25">
      <c r="A31" s="59"/>
      <c r="B31" s="90"/>
      <c r="C31" s="61"/>
      <c r="D31" s="191"/>
      <c r="E31" s="190"/>
      <c r="F31" s="79"/>
      <c r="G31" s="190"/>
      <c r="H31" s="199"/>
      <c r="I31" s="79"/>
      <c r="J31" s="190"/>
      <c r="K31" s="199"/>
      <c r="L31" s="79"/>
      <c r="M31" s="190"/>
      <c r="N31" s="199"/>
      <c r="O31" s="79"/>
      <c r="P31" s="190"/>
      <c r="Q31" s="199"/>
      <c r="R31" s="79"/>
    </row>
    <row r="32" spans="1:18" x14ac:dyDescent="0.25">
      <c r="A32" s="59"/>
      <c r="B32" s="90"/>
      <c r="C32" s="61"/>
      <c r="D32" s="191"/>
      <c r="E32" s="190"/>
      <c r="F32" s="79"/>
      <c r="G32" s="190"/>
      <c r="H32" s="199"/>
      <c r="I32" s="79"/>
      <c r="J32" s="190"/>
      <c r="K32" s="199"/>
      <c r="L32" s="79"/>
      <c r="M32" s="190"/>
      <c r="N32" s="199"/>
      <c r="O32" s="79"/>
      <c r="P32" s="190"/>
      <c r="Q32" s="199"/>
      <c r="R32" s="79"/>
    </row>
    <row r="33" spans="1:18" x14ac:dyDescent="0.25">
      <c r="A33" s="59"/>
      <c r="B33" s="90"/>
      <c r="C33" s="61"/>
      <c r="D33" s="191"/>
      <c r="E33" s="190"/>
      <c r="F33" s="79"/>
      <c r="G33" s="190"/>
      <c r="H33" s="199"/>
      <c r="I33" s="79"/>
      <c r="J33" s="190"/>
      <c r="K33" s="199"/>
      <c r="L33" s="79"/>
      <c r="M33" s="190"/>
      <c r="N33" s="199"/>
      <c r="O33" s="79"/>
      <c r="P33" s="190"/>
      <c r="Q33" s="199"/>
      <c r="R33" s="79"/>
    </row>
    <row r="34" spans="1:18" x14ac:dyDescent="0.25">
      <c r="A34" s="59"/>
      <c r="B34" s="90"/>
      <c r="C34" s="61"/>
      <c r="D34" s="191"/>
      <c r="E34" s="190"/>
      <c r="F34" s="79"/>
      <c r="G34" s="190"/>
      <c r="H34" s="199"/>
      <c r="I34" s="79"/>
      <c r="J34" s="190"/>
      <c r="K34" s="199"/>
      <c r="L34" s="79"/>
      <c r="M34" s="190"/>
      <c r="N34" s="199"/>
      <c r="O34" s="79"/>
      <c r="P34" s="190"/>
      <c r="Q34" s="199"/>
      <c r="R34" s="79"/>
    </row>
    <row r="35" spans="1:18" x14ac:dyDescent="0.25">
      <c r="A35" s="59"/>
      <c r="B35" s="90"/>
      <c r="C35" s="61"/>
      <c r="D35" s="191"/>
      <c r="E35" s="190"/>
      <c r="F35" s="79"/>
      <c r="G35" s="190"/>
      <c r="H35" s="199"/>
      <c r="I35" s="79"/>
      <c r="J35" s="190"/>
      <c r="K35" s="199"/>
      <c r="L35" s="79"/>
      <c r="M35" s="190"/>
      <c r="N35" s="199"/>
      <c r="O35" s="79"/>
      <c r="P35" s="190"/>
      <c r="Q35" s="199"/>
      <c r="R35" s="79"/>
    </row>
    <row r="36" spans="1:18" x14ac:dyDescent="0.25">
      <c r="A36" s="59"/>
      <c r="B36" s="90"/>
      <c r="C36" s="61"/>
      <c r="D36" s="191"/>
      <c r="E36" s="190"/>
      <c r="F36" s="79"/>
      <c r="G36" s="190"/>
      <c r="H36" s="199"/>
      <c r="I36" s="79"/>
      <c r="J36" s="190"/>
      <c r="K36" s="199"/>
      <c r="L36" s="79"/>
      <c r="M36" s="190"/>
      <c r="N36" s="199"/>
      <c r="O36" s="79"/>
      <c r="P36" s="190"/>
      <c r="Q36" s="199"/>
      <c r="R36" s="79"/>
    </row>
    <row r="37" spans="1:18" x14ac:dyDescent="0.25">
      <c r="A37" s="59"/>
      <c r="B37" s="90"/>
      <c r="C37" s="61"/>
      <c r="D37" s="191"/>
      <c r="E37" s="190"/>
      <c r="F37" s="79"/>
      <c r="G37" s="190"/>
      <c r="H37" s="199"/>
      <c r="I37" s="79"/>
      <c r="J37" s="190"/>
      <c r="K37" s="199"/>
      <c r="L37" s="79"/>
      <c r="M37" s="190"/>
      <c r="N37" s="199"/>
      <c r="O37" s="79"/>
      <c r="P37" s="190"/>
      <c r="Q37" s="199"/>
      <c r="R37" s="79"/>
    </row>
    <row r="38" spans="1:18" x14ac:dyDescent="0.25">
      <c r="A38" s="59"/>
      <c r="B38" s="90"/>
      <c r="C38" s="61"/>
      <c r="D38" s="191"/>
      <c r="E38" s="190"/>
      <c r="F38" s="79"/>
      <c r="G38" s="190"/>
      <c r="H38" s="199"/>
      <c r="I38" s="79"/>
      <c r="J38" s="190"/>
      <c r="K38" s="199"/>
      <c r="L38" s="79"/>
      <c r="M38" s="190"/>
      <c r="N38" s="199"/>
      <c r="O38" s="79"/>
      <c r="P38" s="190"/>
      <c r="Q38" s="199"/>
      <c r="R38" s="79"/>
    </row>
    <row r="39" spans="1:18" x14ac:dyDescent="0.25">
      <c r="A39" s="59"/>
      <c r="B39" s="90"/>
      <c r="C39" s="61"/>
      <c r="D39" s="191"/>
      <c r="E39" s="190"/>
      <c r="F39" s="79"/>
      <c r="G39" s="190"/>
      <c r="H39" s="199"/>
      <c r="I39" s="79"/>
      <c r="J39" s="190"/>
      <c r="K39" s="199"/>
      <c r="L39" s="79"/>
      <c r="M39" s="190"/>
      <c r="N39" s="199"/>
      <c r="O39" s="79"/>
      <c r="P39" s="190"/>
      <c r="Q39" s="199"/>
      <c r="R39" s="79"/>
    </row>
    <row r="40" spans="1:18" x14ac:dyDescent="0.25">
      <c r="A40" s="59"/>
      <c r="B40" s="90"/>
      <c r="C40" s="61"/>
      <c r="D40" s="191"/>
      <c r="E40" s="190"/>
      <c r="F40" s="79"/>
      <c r="G40" s="190"/>
      <c r="H40" s="199"/>
      <c r="I40" s="79"/>
      <c r="J40" s="190"/>
      <c r="K40" s="199"/>
      <c r="L40" s="79"/>
      <c r="M40" s="190"/>
      <c r="N40" s="199"/>
      <c r="O40" s="79"/>
      <c r="P40" s="190"/>
      <c r="Q40" s="199"/>
      <c r="R40" s="79"/>
    </row>
    <row r="41" spans="1:18" x14ac:dyDescent="0.25">
      <c r="A41" s="59"/>
      <c r="B41" s="90"/>
      <c r="C41" s="61"/>
      <c r="D41" s="191"/>
      <c r="E41" s="190"/>
      <c r="F41" s="79"/>
      <c r="G41" s="190"/>
      <c r="H41" s="199"/>
      <c r="I41" s="79"/>
      <c r="J41" s="190"/>
      <c r="K41" s="199"/>
      <c r="L41" s="79"/>
      <c r="M41" s="190"/>
      <c r="N41" s="199"/>
      <c r="O41" s="79"/>
      <c r="P41" s="190"/>
      <c r="Q41" s="199"/>
      <c r="R41" s="79"/>
    </row>
    <row r="42" spans="1:18" x14ac:dyDescent="0.25">
      <c r="A42" s="59"/>
      <c r="B42" s="90"/>
      <c r="C42" s="61"/>
      <c r="D42" s="191"/>
      <c r="E42" s="190"/>
      <c r="F42" s="79"/>
      <c r="G42" s="190"/>
      <c r="H42" s="199"/>
      <c r="I42" s="79"/>
      <c r="J42" s="190"/>
      <c r="K42" s="199"/>
      <c r="L42" s="79"/>
      <c r="M42" s="190"/>
      <c r="N42" s="199"/>
      <c r="O42" s="79"/>
      <c r="P42" s="190"/>
      <c r="Q42" s="199"/>
      <c r="R42" s="79"/>
    </row>
    <row r="43" spans="1:18" x14ac:dyDescent="0.25">
      <c r="A43" s="59"/>
      <c r="B43" s="90"/>
      <c r="C43" s="61"/>
      <c r="D43" s="191"/>
      <c r="E43" s="190"/>
      <c r="F43" s="79"/>
      <c r="G43" s="190"/>
      <c r="H43" s="199"/>
      <c r="I43" s="79"/>
      <c r="J43" s="190"/>
      <c r="K43" s="199"/>
      <c r="L43" s="79"/>
      <c r="M43" s="190"/>
      <c r="N43" s="199"/>
      <c r="O43" s="79"/>
      <c r="P43" s="190"/>
      <c r="Q43" s="199"/>
      <c r="R43" s="79"/>
    </row>
    <row r="44" spans="1:18" x14ac:dyDescent="0.25">
      <c r="A44" s="59"/>
      <c r="B44" s="90"/>
      <c r="C44" s="61"/>
      <c r="D44" s="191"/>
      <c r="E44" s="190"/>
      <c r="F44" s="79"/>
      <c r="G44" s="190"/>
      <c r="H44" s="199"/>
      <c r="I44" s="79"/>
      <c r="J44" s="190"/>
      <c r="K44" s="199"/>
      <c r="L44" s="79"/>
      <c r="M44" s="190"/>
      <c r="N44" s="199"/>
      <c r="O44" s="79"/>
      <c r="P44" s="190"/>
      <c r="Q44" s="199"/>
      <c r="R44" s="79"/>
    </row>
    <row r="45" spans="1:18" x14ac:dyDescent="0.25">
      <c r="A45" s="59"/>
      <c r="B45" s="90"/>
      <c r="C45" s="61"/>
      <c r="D45" s="191"/>
      <c r="E45" s="190"/>
      <c r="F45" s="79"/>
      <c r="G45" s="190"/>
      <c r="H45" s="199"/>
      <c r="I45" s="79"/>
      <c r="J45" s="190"/>
      <c r="K45" s="199"/>
      <c r="L45" s="79"/>
      <c r="M45" s="190"/>
      <c r="N45" s="199"/>
      <c r="O45" s="79"/>
      <c r="P45" s="190"/>
      <c r="Q45" s="199"/>
      <c r="R45" s="79"/>
    </row>
    <row r="46" spans="1:18" x14ac:dyDescent="0.25">
      <c r="A46" s="59"/>
      <c r="B46" s="90"/>
      <c r="C46" s="61"/>
      <c r="D46" s="191"/>
      <c r="E46" s="190"/>
      <c r="F46" s="79"/>
      <c r="G46" s="190"/>
      <c r="H46" s="199"/>
      <c r="I46" s="79"/>
      <c r="J46" s="190"/>
      <c r="K46" s="199"/>
      <c r="L46" s="79"/>
      <c r="M46" s="190"/>
      <c r="N46" s="199"/>
      <c r="O46" s="79"/>
      <c r="P46" s="190"/>
      <c r="Q46" s="199"/>
      <c r="R46" s="79"/>
    </row>
    <row r="47" spans="1:18" x14ac:dyDescent="0.25">
      <c r="A47" s="59"/>
      <c r="B47" s="90"/>
      <c r="C47" s="61"/>
      <c r="D47" s="191"/>
      <c r="E47" s="190"/>
      <c r="F47" s="79"/>
      <c r="G47" s="190"/>
      <c r="H47" s="199"/>
      <c r="I47" s="79"/>
      <c r="J47" s="190"/>
      <c r="K47" s="199"/>
      <c r="L47" s="79"/>
      <c r="M47" s="190"/>
      <c r="N47" s="199"/>
      <c r="O47" s="79"/>
      <c r="P47" s="190"/>
      <c r="Q47" s="199"/>
      <c r="R47" s="79"/>
    </row>
    <row r="48" spans="1:18" x14ac:dyDescent="0.25">
      <c r="A48" s="59"/>
      <c r="B48" s="90"/>
      <c r="C48" s="61"/>
      <c r="D48" s="191"/>
      <c r="E48" s="190"/>
      <c r="F48" s="79"/>
      <c r="G48" s="190"/>
      <c r="H48" s="199"/>
      <c r="I48" s="79"/>
      <c r="J48" s="190"/>
      <c r="K48" s="199"/>
      <c r="L48" s="79"/>
      <c r="M48" s="190"/>
      <c r="N48" s="199"/>
      <c r="O48" s="79"/>
      <c r="P48" s="190"/>
      <c r="Q48" s="199"/>
      <c r="R48" s="79"/>
    </row>
    <row r="49" spans="1:18" x14ac:dyDescent="0.25">
      <c r="A49" s="59"/>
      <c r="B49" s="90"/>
      <c r="C49" s="61"/>
      <c r="D49" s="191"/>
      <c r="E49" s="190"/>
      <c r="F49" s="79"/>
      <c r="G49" s="190"/>
      <c r="H49" s="199"/>
      <c r="I49" s="79"/>
      <c r="J49" s="190"/>
      <c r="K49" s="199"/>
      <c r="L49" s="79"/>
      <c r="M49" s="190"/>
      <c r="N49" s="199"/>
      <c r="O49" s="79"/>
      <c r="P49" s="190"/>
      <c r="Q49" s="199"/>
      <c r="R49" s="79"/>
    </row>
    <row r="50" spans="1:18" x14ac:dyDescent="0.25">
      <c r="A50" s="59"/>
      <c r="B50" s="90"/>
      <c r="C50" s="61"/>
      <c r="D50" s="191"/>
      <c r="E50" s="190"/>
      <c r="F50" s="79"/>
      <c r="G50" s="190"/>
      <c r="H50" s="199"/>
      <c r="I50" s="79"/>
      <c r="J50" s="190"/>
      <c r="K50" s="199"/>
      <c r="L50" s="79"/>
      <c r="M50" s="190"/>
      <c r="N50" s="199"/>
      <c r="O50" s="79"/>
      <c r="P50" s="190"/>
      <c r="Q50" s="199"/>
      <c r="R50" s="79"/>
    </row>
    <row r="51" spans="1:18" x14ac:dyDescent="0.25">
      <c r="A51" s="59"/>
      <c r="B51" s="90"/>
      <c r="C51" s="61"/>
      <c r="D51" s="191"/>
      <c r="E51" s="190"/>
      <c r="F51" s="79"/>
      <c r="G51" s="190"/>
      <c r="H51" s="199"/>
      <c r="I51" s="79"/>
      <c r="J51" s="190"/>
      <c r="K51" s="199"/>
      <c r="L51" s="79"/>
      <c r="M51" s="190"/>
      <c r="N51" s="199"/>
      <c r="O51" s="79"/>
      <c r="P51" s="190"/>
      <c r="Q51" s="199"/>
      <c r="R51" s="79"/>
    </row>
    <row r="52" spans="1:18" x14ac:dyDescent="0.25">
      <c r="A52" s="59"/>
      <c r="B52" s="90"/>
      <c r="C52" s="61"/>
      <c r="D52" s="191"/>
      <c r="E52" s="190"/>
      <c r="F52" s="79"/>
      <c r="G52" s="190"/>
      <c r="H52" s="199"/>
      <c r="I52" s="79"/>
      <c r="J52" s="190"/>
      <c r="K52" s="199"/>
      <c r="L52" s="79"/>
      <c r="M52" s="190"/>
      <c r="N52" s="199"/>
      <c r="O52" s="79"/>
      <c r="P52" s="190"/>
      <c r="Q52" s="199"/>
      <c r="R52" s="79"/>
    </row>
    <row r="53" spans="1:18" x14ac:dyDescent="0.25">
      <c r="A53" s="59"/>
      <c r="B53" s="90"/>
      <c r="C53" s="61"/>
      <c r="D53" s="191"/>
      <c r="E53" s="190"/>
      <c r="F53" s="79"/>
      <c r="G53" s="190"/>
      <c r="H53" s="199"/>
      <c r="I53" s="79"/>
      <c r="J53" s="190"/>
      <c r="K53" s="199"/>
      <c r="L53" s="79"/>
      <c r="M53" s="190"/>
      <c r="N53" s="199"/>
      <c r="O53" s="79"/>
      <c r="P53" s="190"/>
      <c r="Q53" s="199"/>
      <c r="R53" s="79"/>
    </row>
    <row r="54" spans="1:18" x14ac:dyDescent="0.25">
      <c r="A54" s="59"/>
      <c r="B54" s="90"/>
      <c r="C54" s="61"/>
      <c r="D54" s="191"/>
      <c r="E54" s="190"/>
      <c r="F54" s="79"/>
      <c r="G54" s="190"/>
      <c r="H54" s="199"/>
      <c r="I54" s="79"/>
      <c r="J54" s="190"/>
      <c r="K54" s="199"/>
      <c r="L54" s="79"/>
      <c r="M54" s="190"/>
      <c r="N54" s="199"/>
      <c r="O54" s="79"/>
      <c r="P54" s="190"/>
      <c r="Q54" s="199"/>
      <c r="R54" s="79"/>
    </row>
    <row r="55" spans="1:18" x14ac:dyDescent="0.25">
      <c r="A55" s="59"/>
      <c r="B55" s="90"/>
      <c r="C55" s="61"/>
      <c r="D55" s="191"/>
      <c r="E55" s="190"/>
      <c r="F55" s="79"/>
      <c r="G55" s="190"/>
      <c r="H55" s="199"/>
      <c r="I55" s="79"/>
      <c r="J55" s="190"/>
      <c r="K55" s="199"/>
      <c r="L55" s="79"/>
      <c r="M55" s="190"/>
      <c r="N55" s="199"/>
      <c r="O55" s="79"/>
      <c r="P55" s="190"/>
      <c r="Q55" s="199"/>
      <c r="R55" s="79"/>
    </row>
    <row r="56" spans="1:18" x14ac:dyDescent="0.25">
      <c r="A56" s="59"/>
      <c r="B56" s="90"/>
      <c r="C56" s="61"/>
      <c r="D56" s="191"/>
      <c r="E56" s="190"/>
      <c r="F56" s="79"/>
      <c r="G56" s="190"/>
      <c r="H56" s="199"/>
      <c r="I56" s="79"/>
      <c r="J56" s="190"/>
      <c r="K56" s="199"/>
      <c r="L56" s="79"/>
      <c r="M56" s="190"/>
      <c r="N56" s="199"/>
      <c r="O56" s="79"/>
      <c r="P56" s="190"/>
      <c r="Q56" s="199"/>
      <c r="R56" s="79"/>
    </row>
    <row r="57" spans="1:18" x14ac:dyDescent="0.25">
      <c r="A57" s="59"/>
      <c r="B57" s="90"/>
      <c r="C57" s="61"/>
      <c r="D57" s="191"/>
      <c r="E57" s="190"/>
      <c r="F57" s="79"/>
      <c r="G57" s="190"/>
      <c r="H57" s="199"/>
      <c r="I57" s="79"/>
      <c r="J57" s="190"/>
      <c r="K57" s="199"/>
      <c r="L57" s="79"/>
      <c r="M57" s="190"/>
      <c r="N57" s="199"/>
      <c r="O57" s="79"/>
      <c r="P57" s="190"/>
      <c r="Q57" s="199"/>
      <c r="R57" s="79"/>
    </row>
    <row r="58" spans="1:18" x14ac:dyDescent="0.25">
      <c r="A58" s="59"/>
      <c r="B58" s="90"/>
      <c r="C58" s="61"/>
      <c r="D58" s="191"/>
      <c r="E58" s="190"/>
      <c r="F58" s="79"/>
      <c r="G58" s="190"/>
      <c r="H58" s="199"/>
      <c r="I58" s="79"/>
      <c r="J58" s="190"/>
      <c r="K58" s="199"/>
      <c r="L58" s="79"/>
      <c r="M58" s="190"/>
      <c r="N58" s="199"/>
      <c r="O58" s="79"/>
      <c r="P58" s="190"/>
      <c r="Q58" s="199"/>
      <c r="R58" s="79"/>
    </row>
    <row r="59" spans="1:18" x14ac:dyDescent="0.25">
      <c r="A59" s="59"/>
      <c r="B59" s="90"/>
      <c r="C59" s="61"/>
      <c r="D59" s="191"/>
      <c r="E59" s="190"/>
      <c r="F59" s="79"/>
      <c r="G59" s="190"/>
      <c r="H59" s="199"/>
      <c r="I59" s="79"/>
      <c r="J59" s="190"/>
      <c r="K59" s="199"/>
      <c r="L59" s="79"/>
      <c r="M59" s="190"/>
      <c r="N59" s="199"/>
      <c r="O59" s="79"/>
      <c r="P59" s="190"/>
      <c r="Q59" s="199"/>
      <c r="R59" s="79"/>
    </row>
    <row r="60" spans="1:18" x14ac:dyDescent="0.25">
      <c r="A60" s="59"/>
      <c r="B60" s="90"/>
      <c r="C60" s="61"/>
      <c r="D60" s="191"/>
      <c r="E60" s="190"/>
      <c r="F60" s="79"/>
      <c r="G60" s="190"/>
      <c r="H60" s="199"/>
      <c r="I60" s="79"/>
      <c r="J60" s="190"/>
      <c r="K60" s="199"/>
      <c r="L60" s="79"/>
      <c r="M60" s="190"/>
      <c r="N60" s="199"/>
      <c r="O60" s="79"/>
      <c r="P60" s="190"/>
      <c r="Q60" s="199"/>
      <c r="R60" s="79"/>
    </row>
    <row r="61" spans="1:18" x14ac:dyDescent="0.25">
      <c r="A61" s="59"/>
      <c r="B61" s="90"/>
      <c r="C61" s="61"/>
      <c r="D61" s="191"/>
      <c r="E61" s="190"/>
      <c r="F61" s="79"/>
      <c r="G61" s="190"/>
      <c r="H61" s="199"/>
      <c r="I61" s="79"/>
      <c r="J61" s="190"/>
      <c r="K61" s="199"/>
      <c r="L61" s="79"/>
      <c r="M61" s="190"/>
      <c r="N61" s="199"/>
      <c r="O61" s="79"/>
      <c r="P61" s="190"/>
      <c r="Q61" s="199"/>
      <c r="R61" s="79"/>
    </row>
    <row r="62" spans="1:18" x14ac:dyDescent="0.25">
      <c r="A62" s="59"/>
      <c r="B62" s="90"/>
      <c r="C62" s="61"/>
      <c r="D62" s="191"/>
      <c r="E62" s="190"/>
      <c r="F62" s="79"/>
      <c r="G62" s="190"/>
      <c r="H62" s="199"/>
      <c r="I62" s="79"/>
      <c r="J62" s="190"/>
      <c r="K62" s="199"/>
      <c r="L62" s="79"/>
      <c r="M62" s="190"/>
      <c r="N62" s="199"/>
      <c r="O62" s="79"/>
      <c r="P62" s="190"/>
      <c r="Q62" s="199"/>
      <c r="R62" s="79"/>
    </row>
    <row r="63" spans="1:18" x14ac:dyDescent="0.25">
      <c r="A63" s="59"/>
      <c r="B63" s="90"/>
      <c r="C63" s="61"/>
      <c r="D63" s="191"/>
      <c r="E63" s="190"/>
      <c r="F63" s="79"/>
      <c r="G63" s="190"/>
      <c r="H63" s="199"/>
      <c r="I63" s="79"/>
      <c r="J63" s="190"/>
      <c r="K63" s="199"/>
      <c r="L63" s="79"/>
      <c r="M63" s="190"/>
      <c r="N63" s="199"/>
      <c r="O63" s="79"/>
      <c r="P63" s="190"/>
      <c r="Q63" s="199"/>
      <c r="R63" s="79"/>
    </row>
    <row r="64" spans="1:18" x14ac:dyDescent="0.25">
      <c r="A64" s="59"/>
      <c r="B64" s="90"/>
      <c r="C64" s="61"/>
      <c r="D64" s="191"/>
      <c r="E64" s="190"/>
      <c r="F64" s="79"/>
      <c r="G64" s="190"/>
      <c r="H64" s="199"/>
      <c r="I64" s="79"/>
      <c r="J64" s="190"/>
      <c r="K64" s="199"/>
      <c r="L64" s="79"/>
      <c r="M64" s="190"/>
      <c r="N64" s="199"/>
      <c r="O64" s="79"/>
      <c r="P64" s="190"/>
      <c r="Q64" s="199"/>
      <c r="R64" s="79"/>
    </row>
    <row r="65" spans="1:18" x14ac:dyDescent="0.25">
      <c r="A65" s="59"/>
      <c r="B65" s="90"/>
      <c r="C65" s="61"/>
      <c r="D65" s="191"/>
      <c r="E65" s="190"/>
      <c r="F65" s="79"/>
      <c r="G65" s="190"/>
      <c r="H65" s="199"/>
      <c r="I65" s="79"/>
      <c r="J65" s="190"/>
      <c r="K65" s="199"/>
      <c r="L65" s="79"/>
      <c r="M65" s="190"/>
      <c r="N65" s="199"/>
      <c r="O65" s="79"/>
      <c r="P65" s="190"/>
      <c r="Q65" s="199"/>
      <c r="R65" s="79"/>
    </row>
    <row r="66" spans="1:18" x14ac:dyDescent="0.25">
      <c r="A66" s="59"/>
      <c r="B66" s="90"/>
      <c r="C66" s="61"/>
      <c r="D66" s="191"/>
      <c r="E66" s="190"/>
      <c r="F66" s="79"/>
      <c r="G66" s="190"/>
      <c r="H66" s="199"/>
      <c r="I66" s="79"/>
      <c r="J66" s="190"/>
      <c r="K66" s="199"/>
      <c r="L66" s="79"/>
      <c r="M66" s="190"/>
      <c r="N66" s="199"/>
      <c r="O66" s="79"/>
      <c r="P66" s="190"/>
      <c r="Q66" s="199"/>
      <c r="R66" s="79"/>
    </row>
    <row r="67" spans="1:18" x14ac:dyDescent="0.25">
      <c r="A67" s="59"/>
      <c r="B67" s="90"/>
      <c r="C67" s="61"/>
      <c r="D67" s="191"/>
      <c r="E67" s="190"/>
      <c r="F67" s="79"/>
      <c r="G67" s="190"/>
      <c r="H67" s="199"/>
      <c r="I67" s="79"/>
      <c r="J67" s="190"/>
      <c r="K67" s="199"/>
      <c r="L67" s="79"/>
      <c r="M67" s="190"/>
      <c r="N67" s="199"/>
      <c r="O67" s="79"/>
      <c r="P67" s="190"/>
      <c r="Q67" s="199"/>
      <c r="R67" s="79"/>
    </row>
    <row r="68" spans="1:18" x14ac:dyDescent="0.25">
      <c r="A68" s="59"/>
      <c r="B68" s="90"/>
      <c r="C68" s="61"/>
      <c r="D68" s="191"/>
      <c r="E68" s="190"/>
      <c r="F68" s="79"/>
      <c r="G68" s="190"/>
      <c r="H68" s="199"/>
      <c r="I68" s="79"/>
      <c r="J68" s="190"/>
      <c r="K68" s="199"/>
      <c r="L68" s="79"/>
      <c r="M68" s="190"/>
      <c r="N68" s="199"/>
      <c r="O68" s="79"/>
      <c r="P68" s="190"/>
      <c r="Q68" s="199"/>
      <c r="R68" s="79"/>
    </row>
    <row r="69" spans="1:18" x14ac:dyDescent="0.25">
      <c r="A69" s="59"/>
      <c r="B69" s="90"/>
      <c r="C69" s="61"/>
      <c r="D69" s="191"/>
      <c r="E69" s="190"/>
      <c r="F69" s="79"/>
      <c r="G69" s="190"/>
      <c r="H69" s="199"/>
      <c r="I69" s="79"/>
      <c r="J69" s="190"/>
      <c r="K69" s="199"/>
      <c r="L69" s="79"/>
      <c r="M69" s="190"/>
      <c r="N69" s="199"/>
      <c r="O69" s="79"/>
      <c r="P69" s="190"/>
      <c r="Q69" s="199"/>
      <c r="R69" s="79"/>
    </row>
    <row r="70" spans="1:18" x14ac:dyDescent="0.25">
      <c r="A70" s="59"/>
      <c r="B70" s="90"/>
      <c r="C70" s="61"/>
      <c r="D70" s="191"/>
      <c r="E70" s="190"/>
      <c r="F70" s="79"/>
      <c r="G70" s="190"/>
      <c r="H70" s="199"/>
      <c r="I70" s="79"/>
      <c r="J70" s="190"/>
      <c r="K70" s="199"/>
      <c r="L70" s="79"/>
      <c r="M70" s="190"/>
      <c r="N70" s="199"/>
      <c r="O70" s="79"/>
      <c r="P70" s="190"/>
      <c r="Q70" s="199"/>
      <c r="R70" s="79"/>
    </row>
    <row r="71" spans="1:18" x14ac:dyDescent="0.25">
      <c r="A71" s="59"/>
      <c r="B71" s="90"/>
      <c r="C71" s="61"/>
      <c r="D71" s="191"/>
      <c r="E71" s="190"/>
      <c r="F71" s="79"/>
      <c r="G71" s="190"/>
      <c r="H71" s="199"/>
      <c r="I71" s="79"/>
      <c r="J71" s="190"/>
      <c r="K71" s="199"/>
      <c r="L71" s="79"/>
      <c r="M71" s="190"/>
      <c r="N71" s="199"/>
      <c r="O71" s="79"/>
      <c r="P71" s="190"/>
      <c r="Q71" s="199"/>
      <c r="R71" s="79"/>
    </row>
    <row r="72" spans="1:18" x14ac:dyDescent="0.25">
      <c r="A72" s="59"/>
      <c r="B72" s="90"/>
      <c r="C72" s="61"/>
      <c r="D72" s="191"/>
      <c r="E72" s="190"/>
      <c r="F72" s="79"/>
      <c r="G72" s="190"/>
      <c r="H72" s="199"/>
      <c r="I72" s="79"/>
      <c r="J72" s="190"/>
      <c r="K72" s="199"/>
      <c r="L72" s="79"/>
      <c r="M72" s="190"/>
      <c r="N72" s="199"/>
      <c r="O72" s="79"/>
      <c r="P72" s="190"/>
      <c r="Q72" s="199"/>
      <c r="R72" s="79"/>
    </row>
    <row r="73" spans="1:18" x14ac:dyDescent="0.25">
      <c r="A73" s="59"/>
      <c r="B73" s="90"/>
      <c r="C73" s="61"/>
      <c r="D73" s="191"/>
      <c r="E73" s="190"/>
      <c r="F73" s="79"/>
      <c r="G73" s="190"/>
      <c r="H73" s="199"/>
      <c r="I73" s="79"/>
      <c r="J73" s="190"/>
      <c r="K73" s="199"/>
      <c r="L73" s="79"/>
      <c r="M73" s="190"/>
      <c r="N73" s="199"/>
      <c r="O73" s="79"/>
      <c r="P73" s="190"/>
      <c r="Q73" s="199"/>
      <c r="R73" s="79"/>
    </row>
    <row r="74" spans="1:18" x14ac:dyDescent="0.25">
      <c r="A74" s="59"/>
      <c r="B74" s="90"/>
      <c r="C74" s="61"/>
      <c r="D74" s="191"/>
      <c r="E74" s="190"/>
      <c r="F74" s="79"/>
      <c r="G74" s="190"/>
      <c r="H74" s="199"/>
      <c r="I74" s="79"/>
      <c r="J74" s="190"/>
      <c r="K74" s="199"/>
      <c r="L74" s="79"/>
      <c r="M74" s="190"/>
      <c r="N74" s="199"/>
      <c r="O74" s="79"/>
      <c r="P74" s="190"/>
      <c r="Q74" s="199"/>
      <c r="R74" s="79"/>
    </row>
    <row r="75" spans="1:18" x14ac:dyDescent="0.25">
      <c r="A75" s="59"/>
      <c r="B75" s="90"/>
      <c r="C75" s="61"/>
      <c r="D75" s="191"/>
      <c r="E75" s="190"/>
      <c r="F75" s="79"/>
      <c r="G75" s="190"/>
      <c r="H75" s="199"/>
      <c r="I75" s="79"/>
      <c r="J75" s="190"/>
      <c r="K75" s="199"/>
      <c r="L75" s="79"/>
      <c r="M75" s="190"/>
      <c r="N75" s="199"/>
      <c r="O75" s="79"/>
      <c r="P75" s="190"/>
      <c r="Q75" s="199"/>
      <c r="R75" s="79"/>
    </row>
    <row r="76" spans="1:18" x14ac:dyDescent="0.25">
      <c r="A76" s="59"/>
      <c r="B76" s="90"/>
      <c r="C76" s="61"/>
      <c r="D76" s="191"/>
      <c r="E76" s="190"/>
      <c r="F76" s="79"/>
      <c r="G76" s="190"/>
      <c r="H76" s="199"/>
      <c r="I76" s="79"/>
      <c r="J76" s="190"/>
      <c r="K76" s="199"/>
      <c r="L76" s="79"/>
      <c r="M76" s="190"/>
      <c r="N76" s="199"/>
      <c r="O76" s="79"/>
      <c r="P76" s="190"/>
      <c r="Q76" s="199"/>
      <c r="R76" s="79"/>
    </row>
    <row r="77" spans="1:18" x14ac:dyDescent="0.25">
      <c r="A77" s="59"/>
      <c r="B77" s="90"/>
      <c r="C77" s="61"/>
      <c r="D77" s="191"/>
      <c r="E77" s="190"/>
      <c r="F77" s="79"/>
      <c r="G77" s="190"/>
      <c r="H77" s="199"/>
      <c r="I77" s="79"/>
      <c r="J77" s="190"/>
      <c r="K77" s="199"/>
      <c r="L77" s="79"/>
      <c r="M77" s="190"/>
      <c r="N77" s="199"/>
      <c r="O77" s="79"/>
      <c r="P77" s="190"/>
      <c r="Q77" s="199"/>
      <c r="R77" s="79"/>
    </row>
    <row r="78" spans="1:18" x14ac:dyDescent="0.25">
      <c r="A78" s="59"/>
      <c r="B78" s="90"/>
      <c r="C78" s="61"/>
      <c r="D78" s="191"/>
      <c r="E78" s="190"/>
      <c r="F78" s="79"/>
      <c r="G78" s="190"/>
      <c r="H78" s="199"/>
      <c r="I78" s="79"/>
      <c r="J78" s="190"/>
      <c r="K78" s="199"/>
      <c r="L78" s="79"/>
      <c r="M78" s="190"/>
      <c r="N78" s="199"/>
      <c r="O78" s="79"/>
      <c r="P78" s="190"/>
      <c r="Q78" s="199"/>
      <c r="R78" s="79"/>
    </row>
    <row r="79" spans="1:18" x14ac:dyDescent="0.25">
      <c r="A79" s="59"/>
      <c r="B79" s="90"/>
      <c r="C79" s="61"/>
      <c r="D79" s="191"/>
      <c r="E79" s="190"/>
      <c r="F79" s="79"/>
      <c r="G79" s="190"/>
      <c r="H79" s="199"/>
      <c r="I79" s="79"/>
      <c r="J79" s="190"/>
      <c r="K79" s="199"/>
      <c r="L79" s="79"/>
      <c r="M79" s="190"/>
      <c r="N79" s="199"/>
      <c r="O79" s="79"/>
      <c r="P79" s="190"/>
      <c r="Q79" s="199"/>
      <c r="R79" s="79"/>
    </row>
    <row r="80" spans="1:18" x14ac:dyDescent="0.25">
      <c r="A80" s="59"/>
      <c r="B80" s="90"/>
      <c r="C80" s="61"/>
      <c r="D80" s="191"/>
      <c r="E80" s="190"/>
      <c r="F80" s="79"/>
      <c r="G80" s="190"/>
      <c r="H80" s="199"/>
      <c r="I80" s="79"/>
      <c r="J80" s="190"/>
      <c r="K80" s="199"/>
      <c r="L80" s="79"/>
      <c r="M80" s="190"/>
      <c r="N80" s="199"/>
      <c r="O80" s="79"/>
      <c r="P80" s="190"/>
      <c r="Q80" s="199"/>
      <c r="R80" s="79"/>
    </row>
    <row r="81" spans="1:18" x14ac:dyDescent="0.25">
      <c r="A81" s="59"/>
      <c r="B81" s="90"/>
      <c r="C81" s="61"/>
      <c r="D81" s="191"/>
      <c r="E81" s="190"/>
      <c r="F81" s="79"/>
      <c r="G81" s="190"/>
      <c r="H81" s="199"/>
      <c r="I81" s="79"/>
      <c r="J81" s="190"/>
      <c r="K81" s="199"/>
      <c r="L81" s="79"/>
      <c r="M81" s="190"/>
      <c r="N81" s="199"/>
      <c r="O81" s="79"/>
      <c r="P81" s="190"/>
      <c r="Q81" s="199"/>
      <c r="R81" s="79"/>
    </row>
    <row r="82" spans="1:18" x14ac:dyDescent="0.25">
      <c r="A82" s="59"/>
      <c r="B82" s="90"/>
      <c r="C82" s="61"/>
      <c r="D82" s="191"/>
      <c r="E82" s="190"/>
      <c r="F82" s="79"/>
      <c r="G82" s="190"/>
      <c r="H82" s="199"/>
      <c r="I82" s="79"/>
      <c r="J82" s="190"/>
      <c r="K82" s="199"/>
      <c r="L82" s="79"/>
      <c r="M82" s="190"/>
      <c r="N82" s="199"/>
      <c r="O82" s="79"/>
      <c r="P82" s="190"/>
      <c r="Q82" s="199"/>
      <c r="R82" s="79"/>
    </row>
    <row r="83" spans="1:18" x14ac:dyDescent="0.25">
      <c r="A83" s="59"/>
      <c r="B83" s="90"/>
      <c r="C83" s="61"/>
      <c r="D83" s="191"/>
      <c r="E83" s="190"/>
      <c r="F83" s="79"/>
      <c r="G83" s="190"/>
      <c r="H83" s="199"/>
      <c r="I83" s="79"/>
      <c r="J83" s="190"/>
      <c r="K83" s="199"/>
      <c r="L83" s="79"/>
      <c r="M83" s="190"/>
      <c r="N83" s="199"/>
      <c r="O83" s="79"/>
      <c r="P83" s="190"/>
      <c r="Q83" s="199"/>
      <c r="R83" s="79"/>
    </row>
    <row r="84" spans="1:18" x14ac:dyDescent="0.25">
      <c r="A84" s="59"/>
      <c r="B84" s="90"/>
      <c r="C84" s="61"/>
      <c r="D84" s="191"/>
      <c r="E84" s="190"/>
      <c r="F84" s="79"/>
      <c r="G84" s="190"/>
      <c r="H84" s="199"/>
      <c r="I84" s="79"/>
      <c r="J84" s="190"/>
      <c r="K84" s="199"/>
      <c r="L84" s="79"/>
      <c r="M84" s="190"/>
      <c r="N84" s="199"/>
      <c r="O84" s="79"/>
      <c r="P84" s="190"/>
      <c r="Q84" s="199"/>
      <c r="R84" s="79"/>
    </row>
    <row r="85" spans="1:18" x14ac:dyDescent="0.25">
      <c r="A85" s="59"/>
      <c r="B85" s="90"/>
      <c r="C85" s="61"/>
      <c r="D85" s="191"/>
      <c r="E85" s="190"/>
      <c r="F85" s="79"/>
      <c r="G85" s="190"/>
      <c r="H85" s="199"/>
      <c r="I85" s="79"/>
      <c r="J85" s="190"/>
      <c r="K85" s="199"/>
      <c r="L85" s="79"/>
      <c r="M85" s="190"/>
      <c r="N85" s="199"/>
      <c r="O85" s="79"/>
      <c r="P85" s="190"/>
      <c r="Q85" s="199"/>
      <c r="R85" s="79"/>
    </row>
    <row r="86" spans="1:18" x14ac:dyDescent="0.25">
      <c r="A86" s="59"/>
      <c r="B86" s="90"/>
      <c r="C86" s="61"/>
      <c r="D86" s="191"/>
      <c r="E86" s="190"/>
      <c r="F86" s="79"/>
      <c r="G86" s="190"/>
      <c r="H86" s="199"/>
      <c r="I86" s="79"/>
      <c r="J86" s="190"/>
      <c r="K86" s="199"/>
      <c r="L86" s="79"/>
      <c r="M86" s="190"/>
      <c r="N86" s="199"/>
      <c r="O86" s="79"/>
      <c r="P86" s="190"/>
      <c r="Q86" s="199"/>
      <c r="R86" s="79"/>
    </row>
    <row r="87" spans="1:18" x14ac:dyDescent="0.25">
      <c r="A87" s="59"/>
      <c r="B87" s="90"/>
      <c r="C87" s="61"/>
      <c r="D87" s="191"/>
      <c r="E87" s="190"/>
      <c r="F87" s="79"/>
      <c r="G87" s="190"/>
      <c r="H87" s="199"/>
      <c r="I87" s="79"/>
      <c r="J87" s="190"/>
      <c r="K87" s="199"/>
      <c r="L87" s="79"/>
      <c r="M87" s="190"/>
      <c r="N87" s="199"/>
      <c r="O87" s="79"/>
      <c r="P87" s="190"/>
      <c r="Q87" s="199"/>
      <c r="R87" s="79"/>
    </row>
    <row r="88" spans="1:18" x14ac:dyDescent="0.25">
      <c r="A88" s="59"/>
      <c r="B88" s="90"/>
      <c r="C88" s="61"/>
      <c r="D88" s="191"/>
      <c r="E88" s="190"/>
      <c r="F88" s="79"/>
      <c r="G88" s="190"/>
      <c r="H88" s="199"/>
      <c r="I88" s="79"/>
      <c r="J88" s="190"/>
      <c r="K88" s="199"/>
      <c r="L88" s="79"/>
      <c r="M88" s="190"/>
      <c r="N88" s="199"/>
      <c r="O88" s="79"/>
      <c r="P88" s="190"/>
      <c r="Q88" s="199"/>
      <c r="R88" s="79"/>
    </row>
    <row r="89" spans="1:18" x14ac:dyDescent="0.25">
      <c r="A89" s="59"/>
      <c r="B89" s="90"/>
      <c r="C89" s="61"/>
      <c r="D89" s="191"/>
      <c r="E89" s="190"/>
      <c r="F89" s="79"/>
      <c r="G89" s="190"/>
      <c r="H89" s="199"/>
      <c r="I89" s="79"/>
      <c r="J89" s="190"/>
      <c r="K89" s="199"/>
      <c r="L89" s="79"/>
      <c r="M89" s="190"/>
      <c r="N89" s="199"/>
      <c r="O89" s="79"/>
      <c r="P89" s="190"/>
      <c r="Q89" s="199"/>
      <c r="R89" s="79"/>
    </row>
    <row r="90" spans="1:18" x14ac:dyDescent="0.25">
      <c r="A90" s="59"/>
      <c r="B90" s="90"/>
      <c r="C90" s="61"/>
      <c r="D90" s="191"/>
      <c r="E90" s="190"/>
      <c r="F90" s="79"/>
      <c r="G90" s="190"/>
      <c r="H90" s="199"/>
      <c r="I90" s="79"/>
      <c r="J90" s="190"/>
      <c r="K90" s="199"/>
      <c r="L90" s="79"/>
      <c r="M90" s="190"/>
      <c r="N90" s="199"/>
      <c r="O90" s="79"/>
      <c r="P90" s="190"/>
      <c r="Q90" s="199"/>
      <c r="R90" s="79"/>
    </row>
    <row r="91" spans="1:18" x14ac:dyDescent="0.25">
      <c r="A91" s="59"/>
      <c r="B91" s="90"/>
      <c r="C91" s="61"/>
      <c r="D91" s="191"/>
      <c r="E91" s="190"/>
      <c r="F91" s="79"/>
      <c r="G91" s="190"/>
      <c r="H91" s="199"/>
      <c r="I91" s="79"/>
      <c r="J91" s="190"/>
      <c r="K91" s="199"/>
      <c r="L91" s="79"/>
      <c r="M91" s="190"/>
      <c r="N91" s="199"/>
      <c r="O91" s="79"/>
      <c r="P91" s="190"/>
      <c r="Q91" s="199"/>
      <c r="R91" s="79"/>
    </row>
    <row r="92" spans="1:18" x14ac:dyDescent="0.25">
      <c r="A92" s="59"/>
      <c r="B92" s="90"/>
      <c r="C92" s="61"/>
      <c r="D92" s="191"/>
      <c r="E92" s="190"/>
      <c r="F92" s="79"/>
      <c r="G92" s="190"/>
      <c r="H92" s="199"/>
      <c r="I92" s="79"/>
      <c r="J92" s="190"/>
      <c r="K92" s="199"/>
      <c r="L92" s="79"/>
      <c r="M92" s="190"/>
      <c r="N92" s="199"/>
      <c r="O92" s="79"/>
      <c r="P92" s="190"/>
      <c r="Q92" s="199"/>
      <c r="R92" s="79"/>
    </row>
    <row r="93" spans="1:18" x14ac:dyDescent="0.25">
      <c r="A93" s="59"/>
      <c r="B93" s="90"/>
      <c r="C93" s="61"/>
      <c r="D93" s="191"/>
      <c r="E93" s="190"/>
      <c r="F93" s="79"/>
      <c r="G93" s="190"/>
      <c r="H93" s="199"/>
      <c r="I93" s="79"/>
      <c r="J93" s="190"/>
      <c r="K93" s="199"/>
      <c r="L93" s="79"/>
      <c r="M93" s="190"/>
      <c r="N93" s="199"/>
      <c r="O93" s="79"/>
      <c r="P93" s="190"/>
      <c r="Q93" s="199"/>
      <c r="R93" s="79"/>
    </row>
    <row r="94" spans="1:18" x14ac:dyDescent="0.25">
      <c r="A94" s="59"/>
      <c r="B94" s="90"/>
      <c r="C94" s="61"/>
      <c r="D94" s="191"/>
      <c r="E94" s="190"/>
      <c r="F94" s="79"/>
      <c r="G94" s="190"/>
      <c r="H94" s="199"/>
      <c r="I94" s="79"/>
      <c r="J94" s="190"/>
      <c r="K94" s="199"/>
      <c r="L94" s="79"/>
      <c r="M94" s="190"/>
      <c r="N94" s="199"/>
      <c r="O94" s="79"/>
      <c r="P94" s="190"/>
      <c r="Q94" s="199"/>
      <c r="R94" s="79"/>
    </row>
    <row r="95" spans="1:18" x14ac:dyDescent="0.25">
      <c r="A95" s="59"/>
      <c r="B95" s="90"/>
      <c r="C95" s="61"/>
      <c r="D95" s="191"/>
      <c r="E95" s="190"/>
      <c r="F95" s="79"/>
      <c r="G95" s="190"/>
      <c r="H95" s="199"/>
      <c r="I95" s="79"/>
      <c r="J95" s="190"/>
      <c r="K95" s="199"/>
      <c r="L95" s="79"/>
      <c r="M95" s="190"/>
      <c r="N95" s="199"/>
      <c r="O95" s="79"/>
      <c r="P95" s="190"/>
      <c r="Q95" s="199"/>
      <c r="R95" s="79"/>
    </row>
    <row r="96" spans="1:18" x14ac:dyDescent="0.25">
      <c r="A96" s="59"/>
      <c r="B96" s="90"/>
      <c r="C96" s="61"/>
      <c r="D96" s="191"/>
      <c r="E96" s="190"/>
      <c r="F96" s="79"/>
      <c r="G96" s="190"/>
      <c r="H96" s="199"/>
      <c r="I96" s="79"/>
      <c r="J96" s="190"/>
      <c r="K96" s="199"/>
      <c r="L96" s="79"/>
      <c r="M96" s="190"/>
      <c r="N96" s="199"/>
      <c r="O96" s="79"/>
      <c r="P96" s="190"/>
      <c r="Q96" s="199"/>
      <c r="R96" s="79"/>
    </row>
    <row r="97" spans="1:18" x14ac:dyDescent="0.25">
      <c r="A97" s="59"/>
      <c r="B97" s="90"/>
      <c r="C97" s="61"/>
      <c r="D97" s="191"/>
      <c r="E97" s="190"/>
      <c r="F97" s="79"/>
      <c r="G97" s="190"/>
      <c r="H97" s="199"/>
      <c r="I97" s="79"/>
      <c r="J97" s="190"/>
      <c r="K97" s="199"/>
      <c r="L97" s="79"/>
      <c r="M97" s="190"/>
      <c r="N97" s="199"/>
      <c r="O97" s="79"/>
      <c r="P97" s="190"/>
      <c r="Q97" s="199"/>
      <c r="R97" s="79"/>
    </row>
    <row r="98" spans="1:18" x14ac:dyDescent="0.25">
      <c r="A98" s="59"/>
      <c r="B98" s="90"/>
      <c r="C98" s="61"/>
      <c r="D98" s="191"/>
      <c r="E98" s="190"/>
      <c r="F98" s="79"/>
      <c r="G98" s="190"/>
      <c r="H98" s="199"/>
      <c r="I98" s="79"/>
      <c r="J98" s="190"/>
      <c r="K98" s="199"/>
      <c r="L98" s="79"/>
      <c r="M98" s="190"/>
      <c r="N98" s="199"/>
      <c r="O98" s="79"/>
      <c r="P98" s="190"/>
      <c r="Q98" s="199"/>
      <c r="R98" s="79"/>
    </row>
    <row r="99" spans="1:18" x14ac:dyDescent="0.25">
      <c r="A99" s="59"/>
      <c r="B99" s="90"/>
      <c r="C99" s="61"/>
      <c r="D99" s="191"/>
      <c r="E99" s="190"/>
      <c r="F99" s="79"/>
      <c r="G99" s="190"/>
      <c r="H99" s="199"/>
      <c r="I99" s="79"/>
      <c r="J99" s="190"/>
      <c r="K99" s="199"/>
      <c r="L99" s="79"/>
      <c r="M99" s="190"/>
      <c r="N99" s="199"/>
      <c r="O99" s="79"/>
      <c r="P99" s="190"/>
      <c r="Q99" s="199"/>
      <c r="R99" s="79"/>
    </row>
    <row r="100" spans="1:18" x14ac:dyDescent="0.25">
      <c r="A100" s="59"/>
      <c r="B100" s="90"/>
      <c r="C100" s="61"/>
      <c r="D100" s="191"/>
      <c r="E100" s="190"/>
      <c r="F100" s="79"/>
      <c r="G100" s="190"/>
      <c r="H100" s="199"/>
      <c r="I100" s="79"/>
      <c r="J100" s="190"/>
      <c r="K100" s="199"/>
      <c r="L100" s="79"/>
      <c r="M100" s="190"/>
      <c r="N100" s="199"/>
      <c r="O100" s="79"/>
      <c r="P100" s="190"/>
      <c r="Q100" s="199"/>
      <c r="R100" s="79"/>
    </row>
    <row r="101" spans="1:18" x14ac:dyDescent="0.25">
      <c r="A101" s="59"/>
      <c r="B101" s="90"/>
      <c r="C101" s="61"/>
      <c r="D101" s="191"/>
      <c r="E101" s="190"/>
      <c r="F101" s="79"/>
      <c r="G101" s="190"/>
      <c r="H101" s="199"/>
      <c r="I101" s="79"/>
      <c r="J101" s="190"/>
      <c r="K101" s="199"/>
      <c r="L101" s="79"/>
      <c r="M101" s="190"/>
      <c r="N101" s="199"/>
      <c r="O101" s="79"/>
      <c r="P101" s="190"/>
      <c r="Q101" s="199"/>
      <c r="R101" s="79"/>
    </row>
    <row r="102" spans="1:18" x14ac:dyDescent="0.25">
      <c r="A102" s="59"/>
      <c r="B102" s="90"/>
      <c r="C102" s="61"/>
      <c r="D102" s="191"/>
      <c r="E102" s="190"/>
      <c r="F102" s="79"/>
      <c r="G102" s="190"/>
      <c r="H102" s="199"/>
      <c r="I102" s="79"/>
      <c r="J102" s="190"/>
      <c r="K102" s="199"/>
      <c r="L102" s="79"/>
      <c r="M102" s="190"/>
      <c r="N102" s="199"/>
      <c r="O102" s="79"/>
      <c r="P102" s="190"/>
      <c r="Q102" s="199"/>
      <c r="R102" s="79"/>
    </row>
    <row r="103" spans="1:18" x14ac:dyDescent="0.25">
      <c r="A103" s="59"/>
      <c r="B103" s="90"/>
      <c r="C103" s="61"/>
      <c r="D103" s="191"/>
      <c r="E103" s="190"/>
      <c r="F103" s="79"/>
      <c r="G103" s="190"/>
      <c r="H103" s="199"/>
      <c r="I103" s="79"/>
      <c r="J103" s="190"/>
      <c r="K103" s="199"/>
      <c r="L103" s="79"/>
      <c r="M103" s="190"/>
      <c r="N103" s="199"/>
      <c r="O103" s="79"/>
      <c r="P103" s="190"/>
      <c r="Q103" s="199"/>
      <c r="R103" s="79"/>
    </row>
    <row r="104" spans="1:18" x14ac:dyDescent="0.25">
      <c r="A104" s="59"/>
      <c r="B104" s="90"/>
      <c r="C104" s="61"/>
      <c r="D104" s="191"/>
      <c r="E104" s="190"/>
      <c r="F104" s="79"/>
      <c r="G104" s="190"/>
      <c r="H104" s="199"/>
      <c r="I104" s="79"/>
      <c r="J104" s="190"/>
      <c r="K104" s="199"/>
      <c r="L104" s="79"/>
      <c r="M104" s="190"/>
      <c r="N104" s="199"/>
      <c r="O104" s="79"/>
      <c r="P104" s="190"/>
      <c r="Q104" s="199"/>
      <c r="R104" s="79"/>
    </row>
    <row r="105" spans="1:18" x14ac:dyDescent="0.25">
      <c r="A105" s="59"/>
      <c r="B105" s="90"/>
      <c r="C105" s="61"/>
      <c r="D105" s="191"/>
      <c r="E105" s="190"/>
      <c r="F105" s="79"/>
      <c r="G105" s="190"/>
      <c r="H105" s="199"/>
      <c r="I105" s="79"/>
      <c r="J105" s="190"/>
      <c r="K105" s="199"/>
      <c r="L105" s="79"/>
      <c r="M105" s="190"/>
      <c r="N105" s="199"/>
      <c r="O105" s="79"/>
      <c r="P105" s="190"/>
      <c r="Q105" s="199"/>
      <c r="R105" s="79"/>
    </row>
    <row r="106" spans="1:18" x14ac:dyDescent="0.25">
      <c r="A106" s="59"/>
      <c r="B106" s="90"/>
      <c r="C106" s="61"/>
      <c r="D106" s="191"/>
      <c r="E106" s="190"/>
      <c r="F106" s="79"/>
      <c r="G106" s="190"/>
      <c r="H106" s="199"/>
      <c r="I106" s="79"/>
      <c r="J106" s="190"/>
      <c r="K106" s="199"/>
      <c r="L106" s="79"/>
      <c r="M106" s="190"/>
      <c r="N106" s="199"/>
      <c r="O106" s="79"/>
      <c r="P106" s="190"/>
      <c r="Q106" s="199"/>
      <c r="R106" s="79"/>
    </row>
    <row r="107" spans="1:18" x14ac:dyDescent="0.25">
      <c r="A107" s="59"/>
      <c r="B107" s="90"/>
      <c r="C107" s="61"/>
      <c r="D107" s="191"/>
      <c r="E107" s="190"/>
      <c r="F107" s="79"/>
      <c r="G107" s="190"/>
      <c r="H107" s="199"/>
      <c r="I107" s="79"/>
      <c r="J107" s="190"/>
      <c r="K107" s="199"/>
      <c r="L107" s="79"/>
      <c r="M107" s="190"/>
      <c r="N107" s="199"/>
      <c r="O107" s="79"/>
      <c r="P107" s="190"/>
      <c r="Q107" s="199"/>
      <c r="R107" s="79"/>
    </row>
    <row r="108" spans="1:18" x14ac:dyDescent="0.25">
      <c r="A108" s="59"/>
      <c r="B108" s="90"/>
      <c r="C108" s="61"/>
      <c r="D108" s="191"/>
      <c r="E108" s="190"/>
      <c r="F108" s="79"/>
      <c r="G108" s="190"/>
      <c r="H108" s="199"/>
      <c r="I108" s="79"/>
      <c r="J108" s="190"/>
      <c r="K108" s="199"/>
      <c r="L108" s="79"/>
      <c r="M108" s="190"/>
      <c r="N108" s="199"/>
      <c r="O108" s="79"/>
      <c r="P108" s="190"/>
      <c r="Q108" s="199"/>
      <c r="R108" s="79"/>
    </row>
    <row r="109" spans="1:18" x14ac:dyDescent="0.25">
      <c r="A109" s="59"/>
      <c r="B109" s="90"/>
      <c r="C109" s="61"/>
      <c r="D109" s="191"/>
      <c r="E109" s="190"/>
      <c r="F109" s="79"/>
      <c r="G109" s="190"/>
      <c r="H109" s="199"/>
      <c r="I109" s="79"/>
      <c r="J109" s="190"/>
      <c r="K109" s="199"/>
      <c r="L109" s="79"/>
      <c r="M109" s="190"/>
      <c r="N109" s="199"/>
      <c r="O109" s="79"/>
      <c r="P109" s="190"/>
      <c r="Q109" s="199"/>
      <c r="R109" s="79"/>
    </row>
    <row r="110" spans="1:18" x14ac:dyDescent="0.25">
      <c r="A110" s="59"/>
      <c r="B110" s="90"/>
      <c r="C110" s="61"/>
      <c r="D110" s="191"/>
      <c r="E110" s="190"/>
      <c r="F110" s="79"/>
      <c r="G110" s="190"/>
      <c r="H110" s="199"/>
      <c r="I110" s="79"/>
      <c r="J110" s="190"/>
      <c r="K110" s="199"/>
      <c r="L110" s="79"/>
      <c r="M110" s="190"/>
      <c r="N110" s="199"/>
      <c r="O110" s="79"/>
      <c r="P110" s="190"/>
      <c r="Q110" s="199"/>
      <c r="R110" s="79"/>
    </row>
    <row r="111" spans="1:18" x14ac:dyDescent="0.25">
      <c r="A111" s="59"/>
      <c r="B111" s="90"/>
      <c r="C111" s="61"/>
      <c r="D111" s="191"/>
      <c r="E111" s="190"/>
      <c r="F111" s="79"/>
      <c r="G111" s="190"/>
      <c r="H111" s="199"/>
      <c r="I111" s="79"/>
      <c r="J111" s="190"/>
      <c r="K111" s="199"/>
      <c r="L111" s="79"/>
      <c r="M111" s="190"/>
      <c r="N111" s="199"/>
      <c r="O111" s="79"/>
      <c r="P111" s="190"/>
      <c r="Q111" s="199"/>
      <c r="R111" s="79"/>
    </row>
    <row r="112" spans="1:18" x14ac:dyDescent="0.25">
      <c r="A112" s="59"/>
      <c r="B112" s="90"/>
      <c r="C112" s="61"/>
      <c r="D112" s="191"/>
      <c r="E112" s="190"/>
      <c r="F112" s="79"/>
      <c r="G112" s="190"/>
      <c r="H112" s="199"/>
      <c r="I112" s="79"/>
      <c r="J112" s="190"/>
      <c r="K112" s="199"/>
      <c r="L112" s="79"/>
      <c r="M112" s="190"/>
      <c r="N112" s="199"/>
      <c r="O112" s="79"/>
      <c r="P112" s="190"/>
      <c r="Q112" s="199"/>
      <c r="R112" s="79"/>
    </row>
    <row r="113" spans="1:18" x14ac:dyDescent="0.25">
      <c r="A113" s="59"/>
      <c r="B113" s="90"/>
      <c r="C113" s="61"/>
      <c r="D113" s="191"/>
      <c r="E113" s="190"/>
      <c r="F113" s="79"/>
      <c r="G113" s="190"/>
      <c r="H113" s="199"/>
      <c r="I113" s="79"/>
      <c r="J113" s="190"/>
      <c r="K113" s="199"/>
      <c r="L113" s="79"/>
      <c r="M113" s="190"/>
      <c r="N113" s="199"/>
      <c r="O113" s="79"/>
      <c r="P113" s="190"/>
      <c r="Q113" s="199"/>
      <c r="R113" s="79"/>
    </row>
    <row r="114" spans="1:18" x14ac:dyDescent="0.25">
      <c r="A114" s="59"/>
      <c r="B114" s="90"/>
      <c r="C114" s="61"/>
      <c r="D114" s="191"/>
      <c r="E114" s="190"/>
      <c r="F114" s="79"/>
      <c r="G114" s="190"/>
      <c r="H114" s="199"/>
      <c r="I114" s="79"/>
      <c r="J114" s="190"/>
      <c r="K114" s="199"/>
      <c r="L114" s="79"/>
      <c r="M114" s="190"/>
      <c r="N114" s="199"/>
      <c r="O114" s="79"/>
      <c r="P114" s="190"/>
      <c r="Q114" s="199"/>
      <c r="R114" s="79"/>
    </row>
    <row r="115" spans="1:18" x14ac:dyDescent="0.25">
      <c r="A115" s="59"/>
      <c r="B115" s="90"/>
      <c r="C115" s="61"/>
      <c r="D115" s="191"/>
      <c r="E115" s="190"/>
      <c r="F115" s="79"/>
      <c r="G115" s="190"/>
      <c r="H115" s="199"/>
      <c r="I115" s="79"/>
      <c r="J115" s="190"/>
      <c r="K115" s="199"/>
      <c r="L115" s="79"/>
      <c r="M115" s="190"/>
      <c r="N115" s="199"/>
      <c r="O115" s="79"/>
      <c r="P115" s="190"/>
      <c r="Q115" s="199"/>
      <c r="R115" s="79"/>
    </row>
    <row r="116" spans="1:18" x14ac:dyDescent="0.25">
      <c r="A116" s="59"/>
      <c r="B116" s="90"/>
      <c r="C116" s="61"/>
      <c r="D116" s="191"/>
      <c r="E116" s="190"/>
      <c r="F116" s="79"/>
      <c r="G116" s="190"/>
      <c r="H116" s="199"/>
      <c r="I116" s="79"/>
      <c r="J116" s="190"/>
      <c r="K116" s="199"/>
      <c r="L116" s="79"/>
      <c r="M116" s="190"/>
      <c r="N116" s="199"/>
      <c r="O116" s="79"/>
      <c r="P116" s="190"/>
      <c r="Q116" s="199"/>
      <c r="R116" s="79"/>
    </row>
    <row r="117" spans="1:18" x14ac:dyDescent="0.25">
      <c r="A117" s="59"/>
      <c r="B117" s="90"/>
      <c r="C117" s="61"/>
      <c r="D117" s="191"/>
      <c r="E117" s="190"/>
      <c r="F117" s="79"/>
      <c r="G117" s="190"/>
      <c r="H117" s="199"/>
      <c r="I117" s="79"/>
      <c r="J117" s="190"/>
      <c r="K117" s="199"/>
      <c r="L117" s="79"/>
      <c r="M117" s="190"/>
      <c r="N117" s="199"/>
      <c r="O117" s="79"/>
      <c r="P117" s="190"/>
      <c r="Q117" s="199"/>
      <c r="R117" s="79"/>
    </row>
    <row r="118" spans="1:18" x14ac:dyDescent="0.25">
      <c r="A118" s="59"/>
      <c r="B118" s="90"/>
      <c r="C118" s="61"/>
      <c r="D118" s="191"/>
      <c r="E118" s="190"/>
      <c r="F118" s="79"/>
      <c r="G118" s="190"/>
      <c r="H118" s="199"/>
      <c r="I118" s="79"/>
      <c r="J118" s="190"/>
      <c r="K118" s="199"/>
      <c r="L118" s="79"/>
      <c r="M118" s="190"/>
      <c r="N118" s="199"/>
      <c r="O118" s="79"/>
      <c r="P118" s="190"/>
      <c r="Q118" s="199"/>
      <c r="R118" s="79"/>
    </row>
    <row r="119" spans="1:18" x14ac:dyDescent="0.25">
      <c r="A119" s="59"/>
      <c r="B119" s="90"/>
      <c r="C119" s="61"/>
      <c r="D119" s="191"/>
      <c r="E119" s="190"/>
      <c r="F119" s="79"/>
      <c r="G119" s="190"/>
      <c r="H119" s="199"/>
      <c r="I119" s="79"/>
      <c r="J119" s="190"/>
      <c r="K119" s="199"/>
      <c r="L119" s="79"/>
      <c r="M119" s="190"/>
      <c r="N119" s="199"/>
      <c r="O119" s="79"/>
      <c r="P119" s="190"/>
      <c r="Q119" s="199"/>
      <c r="R119" s="79"/>
    </row>
    <row r="120" spans="1:18" x14ac:dyDescent="0.25">
      <c r="A120" s="59"/>
      <c r="B120" s="90"/>
      <c r="C120" s="61"/>
      <c r="D120" s="191"/>
      <c r="E120" s="190"/>
      <c r="F120" s="79"/>
      <c r="G120" s="190"/>
      <c r="H120" s="199"/>
      <c r="I120" s="79"/>
      <c r="J120" s="190"/>
      <c r="K120" s="199"/>
      <c r="L120" s="79"/>
      <c r="M120" s="190"/>
      <c r="N120" s="199"/>
      <c r="O120" s="79"/>
      <c r="P120" s="190"/>
      <c r="Q120" s="199"/>
      <c r="R120" s="79"/>
    </row>
    <row r="121" spans="1:18" x14ac:dyDescent="0.25">
      <c r="A121" s="59"/>
      <c r="B121" s="90"/>
      <c r="C121" s="61"/>
      <c r="D121" s="191"/>
      <c r="E121" s="190"/>
      <c r="F121" s="79"/>
      <c r="G121" s="190"/>
      <c r="H121" s="199"/>
      <c r="I121" s="79"/>
      <c r="J121" s="190"/>
      <c r="K121" s="199"/>
      <c r="L121" s="79"/>
      <c r="M121" s="190"/>
      <c r="N121" s="199"/>
      <c r="O121" s="79"/>
      <c r="P121" s="190"/>
      <c r="Q121" s="199"/>
      <c r="R121" s="79"/>
    </row>
    <row r="122" spans="1:18" x14ac:dyDescent="0.25">
      <c r="A122" s="59"/>
      <c r="B122" s="90"/>
      <c r="C122" s="61"/>
      <c r="D122" s="191"/>
      <c r="E122" s="190"/>
      <c r="F122" s="79"/>
      <c r="G122" s="190"/>
      <c r="H122" s="199"/>
      <c r="I122" s="79"/>
      <c r="J122" s="190"/>
      <c r="K122" s="199"/>
      <c r="L122" s="79"/>
      <c r="M122" s="190"/>
      <c r="N122" s="199"/>
      <c r="O122" s="79"/>
      <c r="P122" s="190"/>
      <c r="Q122" s="199"/>
      <c r="R122" s="79"/>
    </row>
    <row r="123" spans="1:18" x14ac:dyDescent="0.25">
      <c r="A123" s="59"/>
      <c r="B123" s="90"/>
      <c r="C123" s="61"/>
      <c r="D123" s="191"/>
      <c r="E123" s="190"/>
      <c r="F123" s="79"/>
      <c r="G123" s="190"/>
      <c r="H123" s="199"/>
      <c r="I123" s="79"/>
      <c r="J123" s="190"/>
      <c r="K123" s="199"/>
      <c r="L123" s="79"/>
      <c r="M123" s="190"/>
      <c r="N123" s="199"/>
      <c r="O123" s="79"/>
      <c r="P123" s="190"/>
      <c r="Q123" s="199"/>
      <c r="R123" s="79"/>
    </row>
    <row r="124" spans="1:18" x14ac:dyDescent="0.25">
      <c r="A124" s="59"/>
      <c r="B124" s="90"/>
      <c r="C124" s="61"/>
      <c r="D124" s="191"/>
      <c r="E124" s="190"/>
      <c r="F124" s="79"/>
      <c r="G124" s="190"/>
      <c r="H124" s="199"/>
      <c r="I124" s="79"/>
      <c r="J124" s="190"/>
      <c r="K124" s="199"/>
      <c r="L124" s="79"/>
      <c r="M124" s="190"/>
      <c r="N124" s="199"/>
      <c r="O124" s="79"/>
      <c r="P124" s="190"/>
      <c r="Q124" s="199"/>
      <c r="R124" s="79"/>
    </row>
    <row r="125" spans="1:18" x14ac:dyDescent="0.25">
      <c r="A125" s="59"/>
      <c r="B125" s="90"/>
      <c r="C125" s="61"/>
      <c r="D125" s="191"/>
      <c r="E125" s="190"/>
      <c r="F125" s="79"/>
      <c r="G125" s="190"/>
      <c r="H125" s="199"/>
      <c r="I125" s="79"/>
      <c r="J125" s="190"/>
      <c r="K125" s="199"/>
      <c r="L125" s="79"/>
      <c r="M125" s="190"/>
      <c r="N125" s="199"/>
      <c r="O125" s="79"/>
      <c r="P125" s="190"/>
      <c r="Q125" s="199"/>
      <c r="R125" s="79"/>
    </row>
    <row r="126" spans="1:18" x14ac:dyDescent="0.25">
      <c r="A126" s="59"/>
      <c r="B126" s="90"/>
      <c r="C126" s="61"/>
      <c r="D126" s="191"/>
      <c r="E126" s="190"/>
      <c r="F126" s="79"/>
      <c r="G126" s="190"/>
      <c r="H126" s="199"/>
      <c r="I126" s="79"/>
      <c r="J126" s="190"/>
      <c r="K126" s="199"/>
      <c r="L126" s="79"/>
      <c r="M126" s="190"/>
      <c r="N126" s="199"/>
      <c r="O126" s="79"/>
      <c r="P126" s="190"/>
      <c r="Q126" s="199"/>
      <c r="R126" s="79"/>
    </row>
    <row r="127" spans="1:18" x14ac:dyDescent="0.25">
      <c r="A127" s="59"/>
      <c r="B127" s="90"/>
      <c r="C127" s="61"/>
      <c r="D127" s="191"/>
      <c r="E127" s="190"/>
      <c r="F127" s="79"/>
      <c r="G127" s="190"/>
      <c r="H127" s="199"/>
      <c r="I127" s="79"/>
      <c r="J127" s="190"/>
      <c r="K127" s="199"/>
      <c r="L127" s="79"/>
      <c r="M127" s="190"/>
      <c r="N127" s="199"/>
      <c r="O127" s="79"/>
      <c r="P127" s="190"/>
      <c r="Q127" s="199"/>
      <c r="R127" s="79"/>
    </row>
    <row r="128" spans="1:18" x14ac:dyDescent="0.25">
      <c r="A128" s="59"/>
      <c r="B128" s="90"/>
      <c r="C128" s="61"/>
      <c r="D128" s="191"/>
      <c r="E128" s="190"/>
      <c r="F128" s="79"/>
      <c r="G128" s="190"/>
      <c r="H128" s="199"/>
      <c r="I128" s="79"/>
      <c r="J128" s="190"/>
      <c r="K128" s="199"/>
      <c r="L128" s="79"/>
      <c r="M128" s="190"/>
      <c r="N128" s="199"/>
      <c r="O128" s="79"/>
      <c r="P128" s="190"/>
      <c r="Q128" s="199"/>
      <c r="R128" s="79"/>
    </row>
    <row r="129" spans="1:18" x14ac:dyDescent="0.25">
      <c r="A129" s="59"/>
      <c r="B129" s="90"/>
      <c r="C129" s="61"/>
      <c r="D129" s="191"/>
      <c r="E129" s="190"/>
      <c r="F129" s="79"/>
      <c r="G129" s="190"/>
      <c r="H129" s="199"/>
      <c r="I129" s="79"/>
      <c r="J129" s="190"/>
      <c r="K129" s="199"/>
      <c r="L129" s="79"/>
      <c r="M129" s="190"/>
      <c r="N129" s="199"/>
      <c r="O129" s="79"/>
      <c r="P129" s="190"/>
      <c r="Q129" s="199"/>
      <c r="R129" s="79"/>
    </row>
    <row r="130" spans="1:18" x14ac:dyDescent="0.25">
      <c r="A130" s="59"/>
      <c r="B130" s="90"/>
      <c r="C130" s="61"/>
      <c r="D130" s="191"/>
      <c r="E130" s="190"/>
      <c r="F130" s="79"/>
      <c r="G130" s="190"/>
      <c r="H130" s="199"/>
      <c r="I130" s="79"/>
      <c r="J130" s="190"/>
      <c r="K130" s="199"/>
      <c r="L130" s="79"/>
      <c r="M130" s="190"/>
      <c r="N130" s="199"/>
      <c r="O130" s="79"/>
      <c r="P130" s="190"/>
      <c r="Q130" s="199"/>
      <c r="R130" s="79"/>
    </row>
    <row r="131" spans="1:18" x14ac:dyDescent="0.25">
      <c r="A131" s="59"/>
      <c r="B131" s="90"/>
      <c r="C131" s="61"/>
      <c r="D131" s="191"/>
      <c r="E131" s="190"/>
      <c r="F131" s="79"/>
      <c r="G131" s="190"/>
      <c r="H131" s="199"/>
      <c r="I131" s="79"/>
      <c r="J131" s="190"/>
      <c r="K131" s="199"/>
      <c r="L131" s="79"/>
      <c r="M131" s="190"/>
      <c r="N131" s="199"/>
      <c r="O131" s="79"/>
      <c r="P131" s="190"/>
      <c r="Q131" s="199"/>
      <c r="R131" s="79"/>
    </row>
    <row r="132" spans="1:18" x14ac:dyDescent="0.25">
      <c r="A132" s="59"/>
      <c r="B132" s="90"/>
      <c r="C132" s="61"/>
      <c r="D132" s="191"/>
      <c r="E132" s="190"/>
      <c r="F132" s="79"/>
      <c r="G132" s="190"/>
      <c r="H132" s="199"/>
      <c r="I132" s="79"/>
      <c r="J132" s="190"/>
      <c r="K132" s="199"/>
      <c r="L132" s="79"/>
      <c r="M132" s="190"/>
      <c r="N132" s="199"/>
      <c r="O132" s="79"/>
      <c r="P132" s="190"/>
      <c r="Q132" s="199"/>
      <c r="R132" s="79"/>
    </row>
    <row r="133" spans="1:18" x14ac:dyDescent="0.25">
      <c r="A133" s="59"/>
      <c r="B133" s="90"/>
      <c r="C133" s="61"/>
      <c r="D133" s="191"/>
      <c r="E133" s="190"/>
      <c r="F133" s="79"/>
      <c r="G133" s="190"/>
      <c r="H133" s="199"/>
      <c r="I133" s="79"/>
      <c r="J133" s="190"/>
      <c r="K133" s="199"/>
      <c r="L133" s="79"/>
      <c r="M133" s="190"/>
      <c r="N133" s="199"/>
      <c r="O133" s="79"/>
      <c r="P133" s="190"/>
      <c r="Q133" s="199"/>
      <c r="R133" s="79"/>
    </row>
    <row r="134" spans="1:18" x14ac:dyDescent="0.25">
      <c r="A134" s="59"/>
      <c r="B134" s="90"/>
      <c r="C134" s="61"/>
      <c r="D134" s="191"/>
      <c r="E134" s="190"/>
      <c r="F134" s="79"/>
      <c r="G134" s="190"/>
      <c r="H134" s="199"/>
      <c r="I134" s="79"/>
      <c r="J134" s="190"/>
      <c r="K134" s="199"/>
      <c r="L134" s="79"/>
      <c r="M134" s="190"/>
      <c r="N134" s="199"/>
      <c r="O134" s="79"/>
      <c r="P134" s="190"/>
      <c r="Q134" s="199"/>
      <c r="R134" s="79"/>
    </row>
    <row r="135" spans="1:18" x14ac:dyDescent="0.25">
      <c r="A135" s="59"/>
      <c r="B135" s="90"/>
      <c r="C135" s="61"/>
      <c r="D135" s="191"/>
      <c r="E135" s="190"/>
      <c r="F135" s="79"/>
      <c r="G135" s="190"/>
      <c r="H135" s="199"/>
      <c r="I135" s="79"/>
      <c r="J135" s="190"/>
      <c r="K135" s="199"/>
      <c r="L135" s="79"/>
      <c r="M135" s="190"/>
      <c r="N135" s="199"/>
      <c r="O135" s="79"/>
      <c r="P135" s="190"/>
      <c r="Q135" s="199"/>
      <c r="R135" s="79"/>
    </row>
    <row r="136" spans="1:18" x14ac:dyDescent="0.25">
      <c r="A136" s="59"/>
      <c r="B136" s="90"/>
      <c r="C136" s="61"/>
      <c r="D136" s="191"/>
      <c r="E136" s="190"/>
      <c r="F136" s="79"/>
      <c r="G136" s="190"/>
      <c r="H136" s="199"/>
      <c r="I136" s="79"/>
      <c r="J136" s="190"/>
      <c r="K136" s="199"/>
      <c r="L136" s="79"/>
      <c r="M136" s="190"/>
      <c r="N136" s="199"/>
      <c r="O136" s="79"/>
      <c r="P136" s="190"/>
      <c r="Q136" s="199"/>
      <c r="R136" s="79"/>
    </row>
    <row r="137" spans="1:18" x14ac:dyDescent="0.25">
      <c r="A137" s="59"/>
      <c r="B137" s="90"/>
      <c r="C137" s="61"/>
      <c r="D137" s="191"/>
      <c r="E137" s="190"/>
      <c r="F137" s="79"/>
      <c r="G137" s="190"/>
      <c r="H137" s="199"/>
      <c r="I137" s="79"/>
      <c r="J137" s="190"/>
      <c r="K137" s="199"/>
      <c r="L137" s="79"/>
      <c r="M137" s="190"/>
      <c r="N137" s="199"/>
      <c r="O137" s="79"/>
      <c r="P137" s="190"/>
      <c r="Q137" s="199"/>
      <c r="R137" s="79"/>
    </row>
    <row r="138" spans="1:18" x14ac:dyDescent="0.25">
      <c r="A138" s="59"/>
      <c r="B138" s="90"/>
      <c r="C138" s="61"/>
      <c r="D138" s="191"/>
      <c r="E138" s="190"/>
      <c r="F138" s="79"/>
      <c r="G138" s="190"/>
      <c r="H138" s="199"/>
      <c r="I138" s="79"/>
      <c r="J138" s="190"/>
      <c r="K138" s="199"/>
      <c r="L138" s="79"/>
      <c r="M138" s="190"/>
      <c r="N138" s="199"/>
      <c r="O138" s="79"/>
      <c r="P138" s="190"/>
      <c r="Q138" s="199"/>
      <c r="R138" s="79"/>
    </row>
    <row r="139" spans="1:18" x14ac:dyDescent="0.25">
      <c r="A139" s="59"/>
      <c r="B139" s="90"/>
      <c r="C139" s="61"/>
      <c r="D139" s="191"/>
      <c r="E139" s="190"/>
      <c r="F139" s="79"/>
      <c r="G139" s="190"/>
      <c r="H139" s="199"/>
      <c r="I139" s="79"/>
      <c r="J139" s="190"/>
      <c r="K139" s="199"/>
      <c r="L139" s="79"/>
      <c r="M139" s="190"/>
      <c r="N139" s="199"/>
      <c r="O139" s="79"/>
      <c r="P139" s="190"/>
      <c r="Q139" s="199"/>
      <c r="R139" s="79"/>
    </row>
    <row r="140" spans="1:18" x14ac:dyDescent="0.25">
      <c r="A140" s="59"/>
      <c r="B140" s="90"/>
      <c r="C140" s="61"/>
      <c r="D140" s="191"/>
      <c r="E140" s="190"/>
      <c r="F140" s="79"/>
      <c r="G140" s="190"/>
      <c r="H140" s="199"/>
      <c r="I140" s="79"/>
      <c r="J140" s="190"/>
      <c r="K140" s="199"/>
      <c r="L140" s="79"/>
      <c r="M140" s="190"/>
      <c r="N140" s="199"/>
      <c r="O140" s="79"/>
      <c r="P140" s="190"/>
      <c r="Q140" s="199"/>
      <c r="R140" s="79"/>
    </row>
    <row r="141" spans="1:18" x14ac:dyDescent="0.25">
      <c r="A141" s="59"/>
      <c r="B141" s="90"/>
      <c r="C141" s="61"/>
      <c r="D141" s="191"/>
      <c r="E141" s="190"/>
      <c r="F141" s="79"/>
      <c r="G141" s="190"/>
      <c r="H141" s="199"/>
      <c r="I141" s="79"/>
      <c r="J141" s="190"/>
      <c r="K141" s="199"/>
      <c r="L141" s="79"/>
      <c r="M141" s="190"/>
      <c r="N141" s="199"/>
      <c r="O141" s="79"/>
      <c r="P141" s="190"/>
      <c r="Q141" s="199"/>
      <c r="R141" s="79"/>
    </row>
    <row r="142" spans="1:18" x14ac:dyDescent="0.25">
      <c r="A142" s="59"/>
      <c r="B142" s="90"/>
      <c r="C142" s="61"/>
      <c r="D142" s="191"/>
      <c r="E142" s="190"/>
      <c r="F142" s="79"/>
      <c r="G142" s="190"/>
      <c r="H142" s="199"/>
      <c r="I142" s="79"/>
      <c r="J142" s="190"/>
      <c r="K142" s="199"/>
      <c r="L142" s="79"/>
      <c r="M142" s="190"/>
      <c r="N142" s="199"/>
      <c r="O142" s="79"/>
      <c r="P142" s="190"/>
      <c r="Q142" s="199"/>
      <c r="R142" s="79"/>
    </row>
    <row r="143" spans="1:18" x14ac:dyDescent="0.25">
      <c r="A143" s="59"/>
      <c r="B143" s="90"/>
      <c r="C143" s="61"/>
      <c r="D143" s="191"/>
      <c r="E143" s="190"/>
      <c r="F143" s="79"/>
      <c r="G143" s="190"/>
      <c r="H143" s="199"/>
      <c r="I143" s="79"/>
      <c r="J143" s="190"/>
      <c r="K143" s="199"/>
      <c r="L143" s="79"/>
      <c r="M143" s="190"/>
      <c r="N143" s="199"/>
      <c r="O143" s="79"/>
      <c r="P143" s="190"/>
      <c r="Q143" s="199"/>
      <c r="R143" s="79"/>
    </row>
    <row r="144" spans="1:18" x14ac:dyDescent="0.25">
      <c r="A144" s="59"/>
      <c r="B144" s="90"/>
      <c r="C144" s="61"/>
      <c r="D144" s="191"/>
      <c r="E144" s="190"/>
      <c r="F144" s="79"/>
      <c r="G144" s="190"/>
      <c r="H144" s="199"/>
      <c r="I144" s="79"/>
      <c r="J144" s="190"/>
      <c r="K144" s="199"/>
      <c r="L144" s="79"/>
      <c r="M144" s="190"/>
      <c r="N144" s="199"/>
      <c r="O144" s="79"/>
      <c r="P144" s="190"/>
      <c r="Q144" s="199"/>
      <c r="R144" s="79"/>
    </row>
    <row r="145" spans="1:18" x14ac:dyDescent="0.25">
      <c r="A145" s="59"/>
      <c r="B145" s="90"/>
      <c r="C145" s="61"/>
      <c r="D145" s="191"/>
      <c r="E145" s="190"/>
      <c r="F145" s="79"/>
      <c r="G145" s="190"/>
      <c r="H145" s="199"/>
      <c r="I145" s="79"/>
      <c r="J145" s="190"/>
      <c r="K145" s="199"/>
      <c r="L145" s="79"/>
      <c r="M145" s="190"/>
      <c r="N145" s="199"/>
      <c r="O145" s="79"/>
      <c r="P145" s="190"/>
      <c r="Q145" s="199"/>
      <c r="R145" s="79"/>
    </row>
    <row r="146" spans="1:18" x14ac:dyDescent="0.25">
      <c r="A146" s="59"/>
      <c r="B146" s="90"/>
      <c r="C146" s="61"/>
      <c r="D146" s="191"/>
      <c r="E146" s="190"/>
      <c r="F146" s="79"/>
      <c r="G146" s="190"/>
      <c r="H146" s="199"/>
      <c r="I146" s="79"/>
      <c r="J146" s="190"/>
      <c r="K146" s="199"/>
      <c r="L146" s="79"/>
      <c r="M146" s="190"/>
      <c r="N146" s="199"/>
      <c r="O146" s="79"/>
      <c r="P146" s="190"/>
      <c r="Q146" s="199"/>
      <c r="R146" s="79"/>
    </row>
    <row r="147" spans="1:18" x14ac:dyDescent="0.25">
      <c r="A147" s="59"/>
      <c r="B147" s="90"/>
      <c r="C147" s="61"/>
      <c r="D147" s="191"/>
      <c r="E147" s="190"/>
      <c r="F147" s="79"/>
      <c r="G147" s="190"/>
      <c r="H147" s="199"/>
      <c r="I147" s="79"/>
      <c r="J147" s="190"/>
      <c r="K147" s="199"/>
      <c r="L147" s="79"/>
      <c r="M147" s="190"/>
      <c r="N147" s="199"/>
      <c r="O147" s="79"/>
      <c r="P147" s="190"/>
      <c r="Q147" s="199"/>
      <c r="R147" s="79"/>
    </row>
    <row r="148" spans="1:18" x14ac:dyDescent="0.25">
      <c r="A148" s="59"/>
      <c r="B148" s="90"/>
      <c r="C148" s="61"/>
      <c r="D148" s="191"/>
      <c r="E148" s="190"/>
      <c r="F148" s="79"/>
      <c r="G148" s="190"/>
      <c r="H148" s="199"/>
      <c r="I148" s="79"/>
      <c r="J148" s="190"/>
      <c r="K148" s="199"/>
      <c r="L148" s="79"/>
      <c r="M148" s="190"/>
      <c r="N148" s="199"/>
      <c r="O148" s="79"/>
      <c r="P148" s="190"/>
      <c r="Q148" s="199"/>
      <c r="R148" s="79"/>
    </row>
    <row r="149" spans="1:18" x14ac:dyDescent="0.25">
      <c r="A149" s="59"/>
      <c r="B149" s="90"/>
      <c r="C149" s="61"/>
      <c r="D149" s="191"/>
      <c r="E149" s="190"/>
      <c r="F149" s="79"/>
      <c r="G149" s="190"/>
      <c r="H149" s="199"/>
      <c r="I149" s="79"/>
      <c r="J149" s="190"/>
      <c r="K149" s="199"/>
      <c r="L149" s="79"/>
      <c r="M149" s="190"/>
      <c r="N149" s="199"/>
      <c r="O149" s="79"/>
      <c r="P149" s="190"/>
      <c r="Q149" s="199"/>
      <c r="R149" s="79"/>
    </row>
    <row r="150" spans="1:18" x14ac:dyDescent="0.25">
      <c r="A150" s="59"/>
      <c r="B150" s="90"/>
      <c r="C150" s="61"/>
      <c r="D150" s="191"/>
      <c r="E150" s="190"/>
      <c r="F150" s="79"/>
      <c r="G150" s="190"/>
      <c r="H150" s="199"/>
      <c r="I150" s="79"/>
      <c r="J150" s="190"/>
      <c r="K150" s="199"/>
      <c r="L150" s="79"/>
      <c r="M150" s="190"/>
      <c r="N150" s="199"/>
      <c r="O150" s="79"/>
      <c r="P150" s="190"/>
      <c r="Q150" s="199"/>
      <c r="R150" s="79"/>
    </row>
    <row r="151" spans="1:18" x14ac:dyDescent="0.25">
      <c r="A151" s="59"/>
      <c r="B151" s="90"/>
      <c r="C151" s="61"/>
      <c r="D151" s="191"/>
      <c r="E151" s="190"/>
      <c r="F151" s="79"/>
      <c r="G151" s="190"/>
      <c r="H151" s="199"/>
      <c r="I151" s="79"/>
      <c r="J151" s="190"/>
      <c r="K151" s="199"/>
      <c r="L151" s="79"/>
      <c r="M151" s="190"/>
      <c r="N151" s="199"/>
      <c r="O151" s="79"/>
      <c r="P151" s="190"/>
      <c r="Q151" s="199"/>
      <c r="R151" s="79"/>
    </row>
    <row r="152" spans="1:18" x14ac:dyDescent="0.25">
      <c r="A152" s="59"/>
      <c r="B152" s="90"/>
      <c r="C152" s="61"/>
      <c r="D152" s="191"/>
      <c r="E152" s="190"/>
      <c r="F152" s="79"/>
      <c r="G152" s="190"/>
      <c r="H152" s="199"/>
      <c r="I152" s="79"/>
      <c r="J152" s="190"/>
      <c r="K152" s="199"/>
      <c r="L152" s="79"/>
      <c r="M152" s="190"/>
      <c r="N152" s="199"/>
      <c r="O152" s="79"/>
      <c r="P152" s="190"/>
      <c r="Q152" s="199"/>
      <c r="R152" s="79"/>
    </row>
    <row r="153" spans="1:18" x14ac:dyDescent="0.25">
      <c r="A153" s="59"/>
      <c r="B153" s="90"/>
      <c r="C153" s="61"/>
      <c r="D153" s="191"/>
      <c r="E153" s="190"/>
      <c r="F153" s="79"/>
      <c r="G153" s="190"/>
      <c r="H153" s="199"/>
      <c r="I153" s="79"/>
      <c r="J153" s="190"/>
      <c r="K153" s="199"/>
      <c r="L153" s="79"/>
      <c r="M153" s="190"/>
      <c r="N153" s="199"/>
      <c r="O153" s="79"/>
      <c r="P153" s="190"/>
      <c r="Q153" s="199"/>
      <c r="R153" s="79"/>
    </row>
    <row r="154" spans="1:18" x14ac:dyDescent="0.25">
      <c r="A154" s="59"/>
      <c r="B154" s="90"/>
      <c r="C154" s="61"/>
      <c r="D154" s="191"/>
      <c r="E154" s="190"/>
      <c r="F154" s="79"/>
      <c r="G154" s="190"/>
      <c r="H154" s="199"/>
      <c r="I154" s="79"/>
      <c r="J154" s="190"/>
      <c r="K154" s="199"/>
      <c r="L154" s="79"/>
      <c r="M154" s="190"/>
      <c r="N154" s="199"/>
      <c r="O154" s="79"/>
      <c r="P154" s="190"/>
      <c r="Q154" s="199"/>
      <c r="R154" s="79"/>
    </row>
    <row r="155" spans="1:18" x14ac:dyDescent="0.25">
      <c r="A155" s="59"/>
      <c r="B155" s="90"/>
      <c r="C155" s="61"/>
      <c r="D155" s="191"/>
      <c r="E155" s="190"/>
      <c r="F155" s="79"/>
      <c r="G155" s="190"/>
      <c r="H155" s="199"/>
      <c r="I155" s="79"/>
      <c r="J155" s="190"/>
      <c r="K155" s="199"/>
      <c r="L155" s="79"/>
      <c r="M155" s="190"/>
      <c r="N155" s="199"/>
      <c r="O155" s="79"/>
      <c r="P155" s="190"/>
      <c r="Q155" s="199"/>
      <c r="R155" s="79"/>
    </row>
    <row r="156" spans="1:18" x14ac:dyDescent="0.25">
      <c r="A156" s="59"/>
      <c r="B156" s="90"/>
      <c r="C156" s="61"/>
      <c r="D156" s="191"/>
      <c r="E156" s="190"/>
      <c r="F156" s="79"/>
      <c r="G156" s="190"/>
      <c r="H156" s="199"/>
      <c r="I156" s="79"/>
      <c r="J156" s="190"/>
      <c r="K156" s="199"/>
      <c r="L156" s="79"/>
      <c r="M156" s="190"/>
      <c r="N156" s="199"/>
      <c r="O156" s="79"/>
      <c r="P156" s="190"/>
      <c r="Q156" s="199"/>
      <c r="R156" s="79"/>
    </row>
    <row r="157" spans="1:18" x14ac:dyDescent="0.25">
      <c r="A157" s="59"/>
      <c r="B157" s="90"/>
      <c r="C157" s="61"/>
      <c r="D157" s="191"/>
      <c r="E157" s="190"/>
      <c r="F157" s="79"/>
      <c r="G157" s="190"/>
      <c r="H157" s="199"/>
      <c r="I157" s="79"/>
      <c r="J157" s="190"/>
      <c r="K157" s="199"/>
      <c r="L157" s="79"/>
      <c r="M157" s="190"/>
      <c r="N157" s="199"/>
      <c r="O157" s="79"/>
      <c r="P157" s="190"/>
      <c r="Q157" s="199"/>
      <c r="R157" s="79"/>
    </row>
    <row r="158" spans="1:18" x14ac:dyDescent="0.25">
      <c r="A158" s="59"/>
      <c r="B158" s="90"/>
      <c r="C158" s="61"/>
      <c r="D158" s="191"/>
      <c r="E158" s="190"/>
      <c r="F158" s="79"/>
      <c r="G158" s="190"/>
      <c r="H158" s="199"/>
      <c r="I158" s="79"/>
      <c r="J158" s="190"/>
      <c r="K158" s="199"/>
      <c r="L158" s="79"/>
      <c r="M158" s="190"/>
      <c r="N158" s="199"/>
      <c r="O158" s="79"/>
      <c r="P158" s="190"/>
      <c r="Q158" s="199"/>
      <c r="R158" s="79"/>
    </row>
    <row r="159" spans="1:18" x14ac:dyDescent="0.25">
      <c r="A159" s="59"/>
      <c r="B159" s="90"/>
      <c r="C159" s="61"/>
      <c r="D159" s="191"/>
      <c r="E159" s="190"/>
      <c r="F159" s="79"/>
      <c r="G159" s="190"/>
      <c r="H159" s="199"/>
      <c r="I159" s="79"/>
      <c r="J159" s="190"/>
      <c r="K159" s="199"/>
      <c r="L159" s="79"/>
      <c r="M159" s="190"/>
      <c r="N159" s="199"/>
      <c r="O159" s="79"/>
      <c r="P159" s="190"/>
      <c r="Q159" s="199"/>
      <c r="R159" s="79"/>
    </row>
    <row r="160" spans="1:18" x14ac:dyDescent="0.25">
      <c r="A160" s="59"/>
      <c r="B160" s="90"/>
      <c r="C160" s="61"/>
      <c r="D160" s="191"/>
      <c r="E160" s="190"/>
      <c r="F160" s="79"/>
      <c r="G160" s="190"/>
      <c r="H160" s="199"/>
      <c r="I160" s="79"/>
      <c r="J160" s="190"/>
      <c r="K160" s="199"/>
      <c r="L160" s="79"/>
      <c r="M160" s="190"/>
      <c r="N160" s="199"/>
      <c r="O160" s="79"/>
      <c r="P160" s="190"/>
      <c r="Q160" s="199"/>
      <c r="R160" s="79"/>
    </row>
    <row r="161" spans="1:18" x14ac:dyDescent="0.25">
      <c r="A161" s="59"/>
      <c r="B161" s="90"/>
      <c r="C161" s="61"/>
      <c r="D161" s="191"/>
      <c r="E161" s="190"/>
      <c r="F161" s="79"/>
      <c r="G161" s="190"/>
      <c r="H161" s="199"/>
      <c r="I161" s="79"/>
      <c r="J161" s="190"/>
      <c r="K161" s="199"/>
      <c r="L161" s="79"/>
      <c r="M161" s="190"/>
      <c r="N161" s="199"/>
      <c r="O161" s="79"/>
      <c r="P161" s="190"/>
      <c r="Q161" s="199"/>
      <c r="R161" s="79"/>
    </row>
    <row r="162" spans="1:18" x14ac:dyDescent="0.25">
      <c r="A162" s="59"/>
      <c r="B162" s="90"/>
      <c r="C162" s="61"/>
      <c r="D162" s="191"/>
      <c r="E162" s="190"/>
      <c r="F162" s="79"/>
      <c r="G162" s="190"/>
      <c r="H162" s="199"/>
      <c r="I162" s="79"/>
      <c r="J162" s="190"/>
      <c r="K162" s="199"/>
      <c r="L162" s="79"/>
      <c r="M162" s="190"/>
      <c r="N162" s="199"/>
      <c r="O162" s="79"/>
      <c r="P162" s="190"/>
      <c r="Q162" s="199"/>
      <c r="R162" s="79"/>
    </row>
    <row r="163" spans="1:18" x14ac:dyDescent="0.25">
      <c r="A163" s="59"/>
      <c r="B163" s="90"/>
      <c r="C163" s="61"/>
      <c r="D163" s="191"/>
      <c r="E163" s="190"/>
      <c r="F163" s="79"/>
      <c r="G163" s="190"/>
      <c r="H163" s="199"/>
      <c r="I163" s="79"/>
      <c r="J163" s="190"/>
      <c r="K163" s="199"/>
      <c r="L163" s="79"/>
      <c r="M163" s="190"/>
      <c r="N163" s="199"/>
      <c r="O163" s="79"/>
      <c r="P163" s="190"/>
      <c r="Q163" s="199"/>
      <c r="R163" s="79"/>
    </row>
    <row r="164" spans="1:18" x14ac:dyDescent="0.25">
      <c r="A164" s="59"/>
      <c r="B164" s="90"/>
      <c r="C164" s="61"/>
      <c r="D164" s="191"/>
      <c r="E164" s="190"/>
      <c r="F164" s="79"/>
      <c r="G164" s="190"/>
      <c r="H164" s="199"/>
      <c r="I164" s="79"/>
      <c r="J164" s="190"/>
      <c r="K164" s="199"/>
      <c r="L164" s="79"/>
      <c r="M164" s="190"/>
      <c r="N164" s="199"/>
      <c r="O164" s="79"/>
      <c r="P164" s="190"/>
      <c r="Q164" s="199"/>
      <c r="R164" s="79"/>
    </row>
    <row r="165" spans="1:18" x14ac:dyDescent="0.25">
      <c r="A165" s="59"/>
      <c r="B165" s="90"/>
      <c r="C165" s="61"/>
      <c r="D165" s="191"/>
      <c r="E165" s="190"/>
      <c r="F165" s="79"/>
      <c r="G165" s="190"/>
      <c r="H165" s="199"/>
      <c r="I165" s="79"/>
      <c r="J165" s="190"/>
      <c r="K165" s="199"/>
      <c r="L165" s="79"/>
      <c r="M165" s="190"/>
      <c r="N165" s="199"/>
      <c r="O165" s="79"/>
      <c r="P165" s="190"/>
      <c r="Q165" s="199"/>
      <c r="R165" s="79"/>
    </row>
    <row r="166" spans="1:18" x14ac:dyDescent="0.25">
      <c r="A166" s="59"/>
      <c r="B166" s="90"/>
      <c r="C166" s="61"/>
      <c r="D166" s="191"/>
      <c r="E166" s="190"/>
      <c r="F166" s="79"/>
      <c r="G166" s="190"/>
      <c r="H166" s="199"/>
      <c r="I166" s="79"/>
      <c r="J166" s="190"/>
      <c r="K166" s="199"/>
      <c r="L166" s="79"/>
      <c r="M166" s="190"/>
      <c r="N166" s="199"/>
      <c r="O166" s="79"/>
      <c r="P166" s="190"/>
      <c r="Q166" s="199"/>
      <c r="R166" s="79"/>
    </row>
    <row r="167" spans="1:18" x14ac:dyDescent="0.25">
      <c r="A167" s="59"/>
      <c r="B167" s="90"/>
      <c r="C167" s="61"/>
      <c r="D167" s="191"/>
      <c r="E167" s="190"/>
      <c r="F167" s="79"/>
      <c r="G167" s="190"/>
      <c r="H167" s="199"/>
      <c r="I167" s="79"/>
      <c r="J167" s="190"/>
      <c r="K167" s="199"/>
      <c r="L167" s="79"/>
      <c r="M167" s="190"/>
      <c r="N167" s="199"/>
      <c r="O167" s="79"/>
      <c r="P167" s="190"/>
      <c r="Q167" s="199"/>
      <c r="R167" s="79"/>
    </row>
    <row r="168" spans="1:18" x14ac:dyDescent="0.25">
      <c r="A168" s="59"/>
      <c r="B168" s="90"/>
      <c r="C168" s="61"/>
      <c r="D168" s="191"/>
      <c r="E168" s="190"/>
      <c r="F168" s="79"/>
      <c r="G168" s="190"/>
      <c r="H168" s="199"/>
      <c r="I168" s="79"/>
      <c r="J168" s="190"/>
      <c r="K168" s="199"/>
      <c r="L168" s="79"/>
      <c r="M168" s="190"/>
      <c r="N168" s="199"/>
      <c r="O168" s="79"/>
      <c r="P168" s="190"/>
      <c r="Q168" s="199"/>
      <c r="R168" s="79"/>
    </row>
    <row r="169" spans="1:18" x14ac:dyDescent="0.25">
      <c r="A169" s="59"/>
      <c r="B169" s="90"/>
      <c r="C169" s="61"/>
      <c r="D169" s="191"/>
      <c r="E169" s="190"/>
      <c r="F169" s="79"/>
      <c r="G169" s="190"/>
      <c r="H169" s="199"/>
      <c r="I169" s="79"/>
      <c r="J169" s="190"/>
      <c r="K169" s="199"/>
      <c r="L169" s="79"/>
      <c r="M169" s="190"/>
      <c r="N169" s="199"/>
      <c r="O169" s="79"/>
      <c r="P169" s="190"/>
      <c r="Q169" s="199"/>
      <c r="R169" s="79"/>
    </row>
    <row r="170" spans="1:18" x14ac:dyDescent="0.25">
      <c r="A170" s="59"/>
      <c r="B170" s="90"/>
      <c r="C170" s="61"/>
      <c r="D170" s="191"/>
      <c r="E170" s="190"/>
      <c r="F170" s="79"/>
      <c r="G170" s="190"/>
      <c r="H170" s="199"/>
      <c r="I170" s="79"/>
      <c r="J170" s="190"/>
      <c r="K170" s="199"/>
      <c r="L170" s="79"/>
      <c r="M170" s="190"/>
      <c r="N170" s="199"/>
      <c r="O170" s="79"/>
      <c r="P170" s="190"/>
      <c r="Q170" s="199"/>
      <c r="R170" s="79"/>
    </row>
    <row r="171" spans="1:18" x14ac:dyDescent="0.25">
      <c r="A171" s="59"/>
      <c r="B171" s="90"/>
      <c r="C171" s="61"/>
      <c r="D171" s="191"/>
      <c r="E171" s="190"/>
      <c r="F171" s="79"/>
      <c r="G171" s="190"/>
      <c r="H171" s="199"/>
      <c r="I171" s="79"/>
      <c r="J171" s="190"/>
      <c r="K171" s="199"/>
      <c r="L171" s="79"/>
      <c r="M171" s="190"/>
      <c r="N171" s="199"/>
      <c r="O171" s="79"/>
      <c r="P171" s="190"/>
      <c r="Q171" s="199"/>
      <c r="R171" s="79"/>
    </row>
    <row r="172" spans="1:18" x14ac:dyDescent="0.25">
      <c r="A172" s="59"/>
      <c r="B172" s="90"/>
      <c r="C172" s="61"/>
      <c r="D172" s="191"/>
      <c r="E172" s="190"/>
      <c r="F172" s="79"/>
      <c r="G172" s="190"/>
      <c r="H172" s="199"/>
      <c r="I172" s="79"/>
      <c r="J172" s="190"/>
      <c r="K172" s="199"/>
      <c r="L172" s="79"/>
      <c r="M172" s="190"/>
      <c r="N172" s="199"/>
      <c r="O172" s="79"/>
      <c r="P172" s="190"/>
      <c r="Q172" s="199"/>
      <c r="R172" s="79"/>
    </row>
    <row r="173" spans="1:18" x14ac:dyDescent="0.25">
      <c r="A173" s="59"/>
      <c r="B173" s="90"/>
      <c r="C173" s="61"/>
      <c r="D173" s="191"/>
      <c r="E173" s="190"/>
      <c r="F173" s="79"/>
      <c r="G173" s="190"/>
      <c r="H173" s="199"/>
      <c r="I173" s="79"/>
      <c r="J173" s="190"/>
      <c r="K173" s="199"/>
      <c r="L173" s="79"/>
      <c r="M173" s="190"/>
      <c r="N173" s="199"/>
      <c r="O173" s="79"/>
      <c r="P173" s="190"/>
      <c r="Q173" s="199"/>
      <c r="R173" s="79"/>
    </row>
    <row r="174" spans="1:18" x14ac:dyDescent="0.25">
      <c r="A174" s="59"/>
      <c r="B174" s="90"/>
      <c r="C174" s="61"/>
      <c r="D174" s="191"/>
      <c r="E174" s="190"/>
      <c r="F174" s="79"/>
      <c r="G174" s="190"/>
      <c r="H174" s="199"/>
      <c r="I174" s="79"/>
      <c r="J174" s="190"/>
      <c r="K174" s="199"/>
      <c r="L174" s="79"/>
      <c r="M174" s="190"/>
      <c r="N174" s="199"/>
      <c r="O174" s="79"/>
      <c r="P174" s="190"/>
      <c r="Q174" s="199"/>
      <c r="R174" s="79"/>
    </row>
    <row r="175" spans="1:18" x14ac:dyDescent="0.25">
      <c r="A175" s="59"/>
      <c r="B175" s="90"/>
      <c r="C175" s="61"/>
      <c r="D175" s="191"/>
      <c r="E175" s="190"/>
      <c r="F175" s="79"/>
      <c r="G175" s="190"/>
      <c r="H175" s="199"/>
      <c r="I175" s="79"/>
      <c r="J175" s="190"/>
      <c r="K175" s="199"/>
      <c r="L175" s="79"/>
      <c r="M175" s="190"/>
      <c r="N175" s="199"/>
      <c r="O175" s="79"/>
      <c r="P175" s="190"/>
      <c r="Q175" s="199"/>
      <c r="R175" s="79"/>
    </row>
    <row r="176" spans="1:18" x14ac:dyDescent="0.25">
      <c r="A176" s="59"/>
      <c r="B176" s="90"/>
      <c r="C176" s="61"/>
      <c r="D176" s="191"/>
      <c r="E176" s="190"/>
      <c r="F176" s="79"/>
      <c r="G176" s="190"/>
      <c r="H176" s="199"/>
      <c r="I176" s="79"/>
      <c r="J176" s="190"/>
      <c r="K176" s="199"/>
      <c r="L176" s="79"/>
      <c r="M176" s="190"/>
      <c r="N176" s="199"/>
      <c r="O176" s="79"/>
      <c r="P176" s="190"/>
      <c r="Q176" s="199"/>
      <c r="R176" s="79"/>
    </row>
    <row r="177" spans="1:18" x14ac:dyDescent="0.25">
      <c r="A177" s="59"/>
      <c r="B177" s="90"/>
      <c r="C177" s="61"/>
      <c r="D177" s="191"/>
      <c r="E177" s="190"/>
      <c r="F177" s="79"/>
      <c r="G177" s="190"/>
      <c r="H177" s="199"/>
      <c r="I177" s="79"/>
      <c r="J177" s="190"/>
      <c r="K177" s="199"/>
      <c r="L177" s="79"/>
      <c r="M177" s="190"/>
      <c r="N177" s="199"/>
      <c r="O177" s="79"/>
      <c r="P177" s="190"/>
      <c r="Q177" s="199"/>
      <c r="R177" s="79"/>
    </row>
    <row r="178" spans="1:18" x14ac:dyDescent="0.25">
      <c r="A178" s="59"/>
      <c r="B178" s="90"/>
      <c r="C178" s="61"/>
      <c r="D178" s="191"/>
      <c r="E178" s="190"/>
      <c r="F178" s="79"/>
      <c r="G178" s="190"/>
      <c r="H178" s="199"/>
      <c r="I178" s="79"/>
      <c r="J178" s="190"/>
      <c r="K178" s="199"/>
      <c r="L178" s="79"/>
      <c r="M178" s="190"/>
      <c r="N178" s="199"/>
      <c r="O178" s="79"/>
      <c r="P178" s="190"/>
      <c r="Q178" s="199"/>
      <c r="R178" s="79"/>
    </row>
    <row r="179" spans="1:18" x14ac:dyDescent="0.25">
      <c r="A179" s="59"/>
      <c r="B179" s="90"/>
      <c r="C179" s="61"/>
      <c r="D179" s="191"/>
      <c r="E179" s="190"/>
      <c r="F179" s="79"/>
      <c r="G179" s="190"/>
      <c r="H179" s="199"/>
      <c r="I179" s="79"/>
      <c r="J179" s="190"/>
      <c r="K179" s="199"/>
      <c r="L179" s="79"/>
      <c r="M179" s="190"/>
      <c r="N179" s="199"/>
      <c r="O179" s="79"/>
      <c r="P179" s="190"/>
      <c r="Q179" s="199"/>
      <c r="R179" s="79"/>
    </row>
    <row r="180" spans="1:18" x14ac:dyDescent="0.25">
      <c r="A180" s="59"/>
      <c r="B180" s="90"/>
      <c r="C180" s="61"/>
      <c r="D180" s="191"/>
      <c r="E180" s="190"/>
      <c r="F180" s="79"/>
      <c r="G180" s="190"/>
      <c r="H180" s="199"/>
      <c r="I180" s="79"/>
      <c r="J180" s="190"/>
      <c r="K180" s="199"/>
      <c r="L180" s="79"/>
      <c r="M180" s="190"/>
      <c r="N180" s="199"/>
      <c r="O180" s="79"/>
      <c r="P180" s="190"/>
      <c r="Q180" s="199"/>
      <c r="R180" s="79"/>
    </row>
    <row r="181" spans="1:18" x14ac:dyDescent="0.25">
      <c r="A181" s="59"/>
      <c r="B181" s="90"/>
      <c r="C181" s="61"/>
      <c r="D181" s="191"/>
      <c r="E181" s="190"/>
      <c r="F181" s="79"/>
      <c r="G181" s="190"/>
      <c r="H181" s="199"/>
      <c r="I181" s="79"/>
      <c r="J181" s="190"/>
      <c r="K181" s="199"/>
      <c r="L181" s="79"/>
      <c r="M181" s="190"/>
      <c r="N181" s="199"/>
      <c r="O181" s="79"/>
      <c r="P181" s="190"/>
      <c r="Q181" s="199"/>
      <c r="R181" s="79"/>
    </row>
    <row r="182" spans="1:18" x14ac:dyDescent="0.25">
      <c r="A182" s="59"/>
      <c r="B182" s="90"/>
      <c r="C182" s="61"/>
      <c r="D182" s="191"/>
      <c r="E182" s="190"/>
      <c r="F182" s="79"/>
      <c r="G182" s="190"/>
      <c r="H182" s="199"/>
      <c r="I182" s="79"/>
      <c r="J182" s="190"/>
      <c r="K182" s="199"/>
      <c r="L182" s="79"/>
      <c r="M182" s="190"/>
      <c r="N182" s="199"/>
      <c r="O182" s="79"/>
      <c r="P182" s="190"/>
      <c r="Q182" s="199"/>
      <c r="R182" s="79"/>
    </row>
    <row r="183" spans="1:18" x14ac:dyDescent="0.25">
      <c r="A183" s="59"/>
      <c r="B183" s="90"/>
      <c r="C183" s="61"/>
      <c r="D183" s="191"/>
      <c r="E183" s="190"/>
      <c r="F183" s="79"/>
      <c r="G183" s="190"/>
      <c r="H183" s="199"/>
      <c r="I183" s="79"/>
      <c r="J183" s="190"/>
      <c r="K183" s="199"/>
      <c r="L183" s="79"/>
      <c r="M183" s="190"/>
      <c r="N183" s="199"/>
      <c r="O183" s="79"/>
      <c r="P183" s="190"/>
      <c r="Q183" s="199"/>
      <c r="R183" s="79"/>
    </row>
    <row r="184" spans="1:18" x14ac:dyDescent="0.25">
      <c r="A184" s="59"/>
      <c r="B184" s="90"/>
      <c r="C184" s="61"/>
      <c r="D184" s="191"/>
      <c r="E184" s="190"/>
      <c r="F184" s="79"/>
      <c r="G184" s="190"/>
      <c r="H184" s="199"/>
      <c r="I184" s="79"/>
      <c r="J184" s="190"/>
      <c r="K184" s="199"/>
      <c r="L184" s="79"/>
      <c r="M184" s="190"/>
      <c r="N184" s="199"/>
      <c r="O184" s="79"/>
      <c r="P184" s="190"/>
      <c r="Q184" s="199"/>
      <c r="R184" s="79"/>
    </row>
    <row r="185" spans="1:18" x14ac:dyDescent="0.25">
      <c r="A185" s="59"/>
      <c r="B185" s="90"/>
      <c r="C185" s="61"/>
      <c r="D185" s="191"/>
      <c r="E185" s="190"/>
      <c r="F185" s="79"/>
      <c r="G185" s="190"/>
      <c r="H185" s="199"/>
      <c r="I185" s="79"/>
      <c r="J185" s="190"/>
      <c r="K185" s="199"/>
      <c r="L185" s="79"/>
      <c r="M185" s="190"/>
      <c r="N185" s="199"/>
      <c r="O185" s="79"/>
      <c r="P185" s="190"/>
      <c r="Q185" s="199"/>
      <c r="R185" s="79"/>
    </row>
    <row r="186" spans="1:18" x14ac:dyDescent="0.25">
      <c r="A186" s="59"/>
      <c r="B186" s="90"/>
      <c r="C186" s="61"/>
      <c r="D186" s="191"/>
      <c r="E186" s="190"/>
      <c r="F186" s="79"/>
      <c r="G186" s="190"/>
      <c r="H186" s="199"/>
      <c r="I186" s="79"/>
      <c r="J186" s="190"/>
      <c r="K186" s="199"/>
      <c r="L186" s="79"/>
      <c r="M186" s="190"/>
      <c r="N186" s="199"/>
      <c r="O186" s="79"/>
      <c r="P186" s="190"/>
      <c r="Q186" s="199"/>
      <c r="R186" s="79"/>
    </row>
    <row r="187" spans="1:18" x14ac:dyDescent="0.25">
      <c r="A187" s="59"/>
      <c r="B187" s="90"/>
      <c r="C187" s="61"/>
      <c r="D187" s="191"/>
      <c r="E187" s="190"/>
      <c r="F187" s="79"/>
      <c r="G187" s="190"/>
      <c r="H187" s="199"/>
      <c r="I187" s="79"/>
      <c r="J187" s="190"/>
      <c r="K187" s="199"/>
      <c r="L187" s="79"/>
      <c r="M187" s="190"/>
      <c r="N187" s="199"/>
      <c r="O187" s="79"/>
      <c r="P187" s="190"/>
      <c r="Q187" s="199"/>
      <c r="R187" s="79"/>
    </row>
    <row r="188" spans="1:18" x14ac:dyDescent="0.25">
      <c r="A188" s="59"/>
      <c r="B188" s="90"/>
      <c r="C188" s="61"/>
      <c r="D188" s="191"/>
      <c r="E188" s="190"/>
      <c r="F188" s="79"/>
      <c r="G188" s="190"/>
      <c r="H188" s="199"/>
      <c r="I188" s="79"/>
      <c r="J188" s="190"/>
      <c r="K188" s="199"/>
      <c r="L188" s="79"/>
      <c r="M188" s="190"/>
      <c r="N188" s="199"/>
      <c r="O188" s="79"/>
      <c r="P188" s="190"/>
      <c r="Q188" s="199"/>
      <c r="R188" s="79"/>
    </row>
    <row r="189" spans="1:18" x14ac:dyDescent="0.25">
      <c r="A189" s="59"/>
      <c r="B189" s="90"/>
      <c r="C189" s="61"/>
      <c r="D189" s="191"/>
      <c r="E189" s="190"/>
      <c r="F189" s="79"/>
      <c r="G189" s="190"/>
      <c r="H189" s="199"/>
      <c r="I189" s="79"/>
      <c r="J189" s="190"/>
      <c r="K189" s="199"/>
      <c r="L189" s="79"/>
      <c r="M189" s="190"/>
      <c r="N189" s="199"/>
      <c r="O189" s="79"/>
      <c r="P189" s="190"/>
      <c r="Q189" s="199"/>
      <c r="R189" s="79"/>
    </row>
    <row r="190" spans="1:18" x14ac:dyDescent="0.25">
      <c r="A190" s="59"/>
      <c r="B190" s="90"/>
      <c r="C190" s="61"/>
      <c r="D190" s="191"/>
      <c r="E190" s="190"/>
      <c r="F190" s="79"/>
      <c r="G190" s="190"/>
      <c r="H190" s="199"/>
      <c r="I190" s="79"/>
      <c r="J190" s="190"/>
      <c r="K190" s="199"/>
      <c r="L190" s="79"/>
      <c r="M190" s="190"/>
      <c r="N190" s="199"/>
      <c r="O190" s="79"/>
      <c r="P190" s="190"/>
      <c r="Q190" s="199"/>
      <c r="R190" s="79"/>
    </row>
    <row r="191" spans="1:18" x14ac:dyDescent="0.25">
      <c r="A191" s="59"/>
      <c r="B191" s="90"/>
      <c r="C191" s="61"/>
      <c r="D191" s="191"/>
      <c r="E191" s="190"/>
      <c r="F191" s="79"/>
      <c r="G191" s="190"/>
      <c r="H191" s="199"/>
      <c r="I191" s="79"/>
      <c r="J191" s="190"/>
      <c r="K191" s="199"/>
      <c r="L191" s="79"/>
      <c r="M191" s="190"/>
      <c r="N191" s="199"/>
      <c r="O191" s="79"/>
      <c r="P191" s="190"/>
      <c r="Q191" s="199"/>
      <c r="R191" s="79"/>
    </row>
    <row r="192" spans="1:18" x14ac:dyDescent="0.25">
      <c r="A192" s="59"/>
      <c r="B192" s="90"/>
      <c r="C192" s="61"/>
      <c r="D192" s="191"/>
      <c r="E192" s="190"/>
      <c r="F192" s="79"/>
      <c r="G192" s="190"/>
      <c r="H192" s="199"/>
      <c r="I192" s="79"/>
      <c r="J192" s="190"/>
      <c r="K192" s="199"/>
      <c r="L192" s="79"/>
      <c r="M192" s="190"/>
      <c r="N192" s="199"/>
      <c r="O192" s="79"/>
      <c r="P192" s="190"/>
      <c r="Q192" s="199"/>
      <c r="R192" s="79"/>
    </row>
    <row r="193" spans="1:18" x14ac:dyDescent="0.25">
      <c r="A193" s="59"/>
      <c r="B193" s="90"/>
      <c r="C193" s="61"/>
      <c r="D193" s="191"/>
      <c r="E193" s="190"/>
      <c r="F193" s="79"/>
      <c r="G193" s="190"/>
      <c r="H193" s="199"/>
      <c r="I193" s="79"/>
      <c r="J193" s="190"/>
      <c r="K193" s="199"/>
      <c r="L193" s="79"/>
      <c r="M193" s="190"/>
      <c r="N193" s="199"/>
      <c r="O193" s="79"/>
      <c r="P193" s="190"/>
      <c r="Q193" s="199"/>
      <c r="R193" s="79"/>
    </row>
    <row r="194" spans="1:18" x14ac:dyDescent="0.25">
      <c r="A194" s="59"/>
      <c r="B194" s="90"/>
      <c r="C194" s="61"/>
      <c r="D194" s="191"/>
      <c r="E194" s="190"/>
      <c r="F194" s="79"/>
      <c r="G194" s="190"/>
      <c r="H194" s="199"/>
      <c r="I194" s="79"/>
      <c r="J194" s="190"/>
      <c r="K194" s="199"/>
      <c r="L194" s="79"/>
      <c r="M194" s="190"/>
      <c r="N194" s="199"/>
      <c r="O194" s="79"/>
      <c r="P194" s="190"/>
      <c r="Q194" s="199"/>
      <c r="R194" s="79"/>
    </row>
    <row r="195" spans="1:18" x14ac:dyDescent="0.25">
      <c r="A195" s="59"/>
      <c r="B195" s="90"/>
      <c r="C195" s="61"/>
      <c r="D195" s="191"/>
      <c r="E195" s="190"/>
      <c r="F195" s="79"/>
      <c r="G195" s="190"/>
      <c r="H195" s="199"/>
      <c r="I195" s="79"/>
      <c r="J195" s="190"/>
      <c r="K195" s="199"/>
      <c r="L195" s="79"/>
      <c r="M195" s="190"/>
      <c r="N195" s="199"/>
      <c r="O195" s="79"/>
      <c r="P195" s="190"/>
      <c r="Q195" s="199"/>
      <c r="R195" s="79"/>
    </row>
    <row r="196" spans="1:18" x14ac:dyDescent="0.25">
      <c r="A196" s="59"/>
      <c r="B196" s="90"/>
      <c r="C196" s="61"/>
      <c r="D196" s="191"/>
      <c r="E196" s="190"/>
      <c r="F196" s="79"/>
      <c r="G196" s="190"/>
      <c r="H196" s="199"/>
      <c r="I196" s="79"/>
      <c r="J196" s="190"/>
      <c r="K196" s="199"/>
      <c r="L196" s="79"/>
      <c r="M196" s="190"/>
      <c r="N196" s="199"/>
      <c r="O196" s="79"/>
      <c r="P196" s="190"/>
      <c r="Q196" s="199"/>
      <c r="R196" s="79"/>
    </row>
    <row r="197" spans="1:18" x14ac:dyDescent="0.25">
      <c r="A197" s="59"/>
      <c r="B197" s="90"/>
      <c r="C197" s="61"/>
      <c r="D197" s="191"/>
      <c r="E197" s="190"/>
      <c r="F197" s="79"/>
      <c r="G197" s="190"/>
      <c r="H197" s="199"/>
      <c r="I197" s="79"/>
      <c r="J197" s="190"/>
      <c r="K197" s="199"/>
      <c r="L197" s="79"/>
      <c r="M197" s="190"/>
      <c r="N197" s="199"/>
      <c r="O197" s="79"/>
      <c r="P197" s="190"/>
      <c r="Q197" s="199"/>
      <c r="R197" s="79"/>
    </row>
    <row r="198" spans="1:18" x14ac:dyDescent="0.25">
      <c r="A198" s="59"/>
      <c r="B198" s="90"/>
      <c r="C198" s="61"/>
      <c r="D198" s="191"/>
      <c r="E198" s="190"/>
      <c r="F198" s="79"/>
      <c r="G198" s="190"/>
      <c r="H198" s="199"/>
      <c r="I198" s="79"/>
      <c r="J198" s="190"/>
      <c r="K198" s="199"/>
      <c r="L198" s="79"/>
      <c r="M198" s="190"/>
      <c r="N198" s="199"/>
      <c r="O198" s="79"/>
      <c r="P198" s="190"/>
      <c r="Q198" s="199"/>
      <c r="R198" s="79"/>
    </row>
    <row r="199" spans="1:18" x14ac:dyDescent="0.25">
      <c r="A199" s="59"/>
      <c r="B199" s="90"/>
      <c r="C199" s="61"/>
      <c r="D199" s="191"/>
      <c r="E199" s="190"/>
      <c r="F199" s="79"/>
      <c r="G199" s="190"/>
      <c r="H199" s="199"/>
      <c r="I199" s="79"/>
      <c r="J199" s="190"/>
      <c r="K199" s="199"/>
      <c r="L199" s="79"/>
      <c r="M199" s="190"/>
      <c r="N199" s="199"/>
      <c r="O199" s="79"/>
      <c r="P199" s="190"/>
      <c r="Q199" s="199"/>
      <c r="R199" s="79"/>
    </row>
    <row r="200" spans="1:18" ht="15.75" thickBot="1" x14ac:dyDescent="0.3">
      <c r="A200" s="62"/>
      <c r="B200" s="91"/>
      <c r="C200" s="64"/>
      <c r="D200" s="196"/>
      <c r="E200" s="195"/>
      <c r="F200" s="85"/>
      <c r="G200" s="195"/>
      <c r="H200" s="200"/>
      <c r="I200" s="85"/>
      <c r="J200" s="195"/>
      <c r="K200" s="200"/>
      <c r="L200" s="85"/>
      <c r="M200" s="195"/>
      <c r="N200" s="200"/>
      <c r="O200" s="85"/>
      <c r="P200" s="195"/>
      <c r="Q200" s="200"/>
      <c r="R200" s="85"/>
    </row>
    <row r="201" spans="1:18" ht="39.950000000000003" customHeight="1" thickBot="1" x14ac:dyDescent="0.3">
      <c r="A201" s="100"/>
      <c r="B201" s="101"/>
      <c r="C201" s="101"/>
      <c r="D201" s="101"/>
      <c r="E201" s="102"/>
      <c r="F201" s="102"/>
      <c r="G201" s="102"/>
      <c r="H201" s="102"/>
      <c r="I201" s="102"/>
      <c r="J201" s="102"/>
      <c r="K201" s="102"/>
      <c r="L201" s="102"/>
      <c r="M201" s="102"/>
      <c r="N201" s="102"/>
      <c r="O201" s="102"/>
      <c r="P201" s="102"/>
      <c r="Q201" s="102"/>
      <c r="R201" s="103"/>
    </row>
  </sheetData>
  <sheetProtection algorithmName="SHA-512" hashValue="VTcEZ2Sk1c1BYPsKbabIxs9WsooHsXW4t0jV2XzLms2E6pRxks8dSn9O1dqmUOgRGTH6sjHY76qFUR/PgHNvZg==" saltValue="3YhSa/iwdFMKzr+HN7lRug==" spinCount="100000" sheet="1" objects="1" scenario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workbookViewId="0"/>
  </sheetViews>
  <sheetFormatPr defaultRowHeight="15" x14ac:dyDescent="0.25"/>
  <cols>
    <col min="1" max="1" width="22.7109375" style="1" customWidth="1"/>
    <col min="2" max="2" width="30.7109375" customWidth="1"/>
    <col min="3" max="3" width="14.7109375" style="5" customWidth="1"/>
    <col min="4" max="4" width="53.140625" bestFit="1" customWidth="1"/>
    <col min="5" max="5" width="20.7109375" style="1" hidden="1" customWidth="1"/>
    <col min="6" max="7" width="20.7109375" style="40" customWidth="1"/>
    <col min="8" max="8" width="46.7109375" customWidth="1"/>
    <col min="9" max="14" width="18.7109375" style="1" customWidth="1"/>
  </cols>
  <sheetData>
    <row r="1" spans="1:14" ht="20.100000000000001" customHeight="1" x14ac:dyDescent="0.25"/>
    <row r="2" spans="1:14" ht="20.100000000000001" customHeight="1" x14ac:dyDescent="0.25"/>
    <row r="3" spans="1:14" ht="20.100000000000001" customHeight="1" x14ac:dyDescent="0.25"/>
    <row r="4" spans="1:14" ht="20.100000000000001" customHeight="1" x14ac:dyDescent="0.25"/>
    <row r="5" spans="1:14" ht="20.100000000000001" customHeight="1" x14ac:dyDescent="0.25"/>
    <row r="6" spans="1:14" ht="20.100000000000001" customHeight="1" x14ac:dyDescent="0.25"/>
    <row r="7" spans="1:14" ht="20.100000000000001" customHeight="1" x14ac:dyDescent="0.25"/>
    <row r="8" spans="1:14" ht="20.100000000000001" customHeight="1" thickBot="1" x14ac:dyDescent="0.3"/>
    <row r="9" spans="1:14" s="34" customFormat="1" ht="20.100000000000001" customHeight="1" thickBot="1" x14ac:dyDescent="0.4">
      <c r="A9" s="35"/>
      <c r="C9" s="36"/>
      <c r="E9" s="35"/>
      <c r="F9" s="37"/>
      <c r="G9" s="37"/>
      <c r="I9" s="322" t="s">
        <v>1283</v>
      </c>
      <c r="J9" s="323"/>
      <c r="K9" s="323"/>
      <c r="L9" s="323"/>
      <c r="M9" s="323"/>
      <c r="N9" s="324"/>
    </row>
    <row r="10" spans="1:14" ht="19.5" thickBot="1" x14ac:dyDescent="0.35">
      <c r="A10" s="291" t="s">
        <v>1273</v>
      </c>
      <c r="B10" s="345" t="s">
        <v>1177</v>
      </c>
      <c r="C10" s="347" t="s">
        <v>1156</v>
      </c>
      <c r="D10" s="348"/>
      <c r="E10" s="349"/>
      <c r="F10" s="301" t="s">
        <v>1290</v>
      </c>
      <c r="G10" s="302"/>
      <c r="H10" s="344"/>
      <c r="I10" s="273" t="s">
        <v>1282</v>
      </c>
      <c r="J10" s="274"/>
      <c r="K10" s="275"/>
      <c r="L10" s="259" t="s">
        <v>1241</v>
      </c>
      <c r="M10" s="260"/>
      <c r="N10" s="261"/>
    </row>
    <row r="11" spans="1:14" ht="20.100000000000001" customHeight="1" thickBot="1" x14ac:dyDescent="0.3">
      <c r="A11" s="293"/>
      <c r="B11" s="346"/>
      <c r="C11" s="4" t="s">
        <v>1392</v>
      </c>
      <c r="D11" s="28" t="s">
        <v>1174</v>
      </c>
      <c r="E11" s="20" t="s">
        <v>1238</v>
      </c>
      <c r="F11" s="38" t="s">
        <v>1175</v>
      </c>
      <c r="G11" s="39" t="s">
        <v>1176</v>
      </c>
      <c r="H11" s="29" t="s">
        <v>1162</v>
      </c>
      <c r="I11" s="47" t="s">
        <v>7</v>
      </c>
      <c r="J11" s="45" t="s">
        <v>1245</v>
      </c>
      <c r="K11" s="48" t="s">
        <v>8</v>
      </c>
      <c r="L11" s="51" t="s">
        <v>7</v>
      </c>
      <c r="M11" s="46" t="s">
        <v>1245</v>
      </c>
      <c r="N11" s="41" t="s">
        <v>8</v>
      </c>
    </row>
    <row r="12" spans="1:14" x14ac:dyDescent="0.25">
      <c r="A12" s="54" t="s">
        <v>1323</v>
      </c>
      <c r="B12" s="88" t="s">
        <v>1223</v>
      </c>
      <c r="C12" s="180" t="s">
        <v>573</v>
      </c>
      <c r="D12" s="56" t="str">
        <f>IFERROR(IF(C12="No CAS","",INDEX('DEQ Pollutant List'!$C$7:$C$614,MATCH('5. Pollutant Emissions - MB'!C12,'DEQ Pollutant List'!$B$7:$B$614,0))),"")</f>
        <v>Methanol</v>
      </c>
      <c r="E12" s="9">
        <f>IFERROR(IF(OR($C12="",$C12="No CAS"),INDEX('DEQ Pollutant List'!$A$7:$A$614,MATCH($D12,'DEQ Pollutant List'!$C$7:$C$614,0)),INDEX('DEQ Pollutant List'!$A$7:$A$614,MATCH($C12,'DEQ Pollutant List'!$B$7:$B$614,0))),"")</f>
        <v>321</v>
      </c>
      <c r="F12" s="182">
        <v>0</v>
      </c>
      <c r="G12" s="183">
        <v>0.35</v>
      </c>
      <c r="H12" s="69"/>
      <c r="I12" s="70">
        <f>(INDEX('4. Material Balance Activities'!$G:$G,MATCH($B12,'4. Material Balance Activities'!$C:$C,0))-INDEX('4. Material Balance Activities'!$M:$M,MATCH($B12,'4. Material Balance Activities'!$C:$C,0)))*$G12*(1-$F12)</f>
        <v>3500</v>
      </c>
      <c r="J12" s="71">
        <f>(INDEX('4. Material Balance Activities'!$H:$H,MATCH($B12,'4. Material Balance Activities'!$C:$C,0))-INDEX('4. Material Balance Activities'!$N:$N,MATCH($B12,'4. Material Balance Activities'!$C:$C,0)))*$G12*(1-$F12)</f>
        <v>3989.9999999999995</v>
      </c>
      <c r="K12" s="184">
        <f>(INDEX('4. Material Balance Activities'!$I:$I,MATCH($B12,'4. Material Balance Activities'!$C:$C,0))-INDEX('4. Material Balance Activities'!$O:$O,MATCH($B12,'4. Material Balance Activities'!$C:$C,0)))*$G12*(1-$F12)</f>
        <v>5250</v>
      </c>
      <c r="L12" s="70">
        <f>(INDEX('4. Material Balance Activities'!$J:$J,MATCH($B12,'4. Material Balance Activities'!$C:$C,0))-INDEX('4. Material Balance Activities'!$P:$P,MATCH($B12,'4. Material Balance Activities'!$C:$C,0)))*$G12*(1-$F12)</f>
        <v>10.85</v>
      </c>
      <c r="M12" s="71">
        <f>(INDEX('4. Material Balance Activities'!$K:$K,MATCH($B12,'4. Material Balance Activities'!$C:$C,0))-INDEX('4. Material Balance Activities'!$Q:$Q,MATCH($B12,'4. Material Balance Activities'!$C:$C,0)))*$G12*(1-$F12)</f>
        <v>11.549999999999999</v>
      </c>
      <c r="N12" s="185">
        <f>(INDEX('4. Material Balance Activities'!$L:$L,MATCH($B12,'4. Material Balance Activities'!$C:$C,0))-INDEX('4. Material Balance Activities'!$R:$R,MATCH($B12,'4. Material Balance Activities'!$C:$C,0)))*$G12*(1-$F12)</f>
        <v>13.299999999999999</v>
      </c>
    </row>
    <row r="13" spans="1:14" x14ac:dyDescent="0.25">
      <c r="A13" s="54" t="s">
        <v>1323</v>
      </c>
      <c r="B13" s="88" t="s">
        <v>1223</v>
      </c>
      <c r="C13" s="181" t="s">
        <v>1138</v>
      </c>
      <c r="D13" s="58" t="str">
        <f>IFERROR(IF(C13="No CAS","",INDEX('DEQ Pollutant List'!$C$7:$C$614,MATCH('5. Pollutant Emissions - MB'!C13,'DEQ Pollutant List'!$B$7:$B$614,0))),"")</f>
        <v>4-Vinylcyclohexene</v>
      </c>
      <c r="E13" s="9">
        <f>IFERROR(IF(OR($C13="",$C13="No CAS"),INDEX('DEQ Pollutant List'!$A$7:$A$614,MATCH($D13,'DEQ Pollutant List'!$C$7:$C$614,0)),INDEX('DEQ Pollutant List'!$A$7:$A$614,MATCH($C13,'DEQ Pollutant List'!$B$7:$B$614,0))),"")</f>
        <v>625</v>
      </c>
      <c r="F13" s="182">
        <v>0</v>
      </c>
      <c r="G13" s="183">
        <v>0.48</v>
      </c>
      <c r="H13" s="69"/>
      <c r="I13" s="73">
        <f>(INDEX('4. Material Balance Activities'!$G:$G,MATCH($B13,'4. Material Balance Activities'!$C:$C,0))-INDEX('4. Material Balance Activities'!$M:$M,MATCH($B13,'4. Material Balance Activities'!$C:$C,0)))*$G13*(1-$F13)</f>
        <v>4800</v>
      </c>
      <c r="J13" s="75">
        <f>(INDEX('4. Material Balance Activities'!$H:$H,MATCH($B13,'4. Material Balance Activities'!$C:$C,0))-INDEX('4. Material Balance Activities'!$N:$N,MATCH($B13,'4. Material Balance Activities'!$C:$C,0)))*$G13*(1-$F13)</f>
        <v>5472</v>
      </c>
      <c r="K13" s="186">
        <f>(INDEX('4. Material Balance Activities'!$I:$I,MATCH($B13,'4. Material Balance Activities'!$C:$C,0))-INDEX('4. Material Balance Activities'!$O:$O,MATCH($B13,'4. Material Balance Activities'!$C:$C,0)))*$G13*(1-$F13)</f>
        <v>7200</v>
      </c>
      <c r="L13" s="73">
        <f>(INDEX('4. Material Balance Activities'!$J:$J,MATCH($B13,'4. Material Balance Activities'!$C:$C,0))-INDEX('4. Material Balance Activities'!$P:$P,MATCH($B13,'4. Material Balance Activities'!$C:$C,0)))*$G13*(1-$F13)</f>
        <v>14.879999999999999</v>
      </c>
      <c r="M13" s="75">
        <f>(INDEX('4. Material Balance Activities'!$K:$K,MATCH($B13,'4. Material Balance Activities'!$C:$C,0))-INDEX('4. Material Balance Activities'!$Q:$Q,MATCH($B13,'4. Material Balance Activities'!$C:$C,0)))*$G13*(1-$F13)</f>
        <v>15.84</v>
      </c>
      <c r="N13" s="68">
        <f>(INDEX('4. Material Balance Activities'!$L:$L,MATCH($B13,'4. Material Balance Activities'!$C:$C,0))-INDEX('4. Material Balance Activities'!$R:$R,MATCH($B13,'4. Material Balance Activities'!$C:$C,0)))*$G13*(1-$F13)</f>
        <v>18.239999999999998</v>
      </c>
    </row>
    <row r="14" spans="1:14" x14ac:dyDescent="0.25">
      <c r="A14" s="54" t="s">
        <v>1323</v>
      </c>
      <c r="B14" s="88" t="s">
        <v>1223</v>
      </c>
      <c r="C14" s="181" t="s">
        <v>250</v>
      </c>
      <c r="D14" s="58" t="str">
        <f>IFERROR(IF(C14="No CAS","",INDEX('DEQ Pollutant List'!$C$7:$C$614,MATCH('5. Pollutant Emissions - MB'!C14,'DEQ Pollutant List'!$B$7:$B$614,0))),"")</f>
        <v>Chromium VI, chromate, and dichromate particulate</v>
      </c>
      <c r="E14" s="9">
        <f>IFERROR(IF(OR($C14="",$C14="No CAS"),INDEX('DEQ Pollutant List'!$A$7:$A$614,MATCH($D14,'DEQ Pollutant List'!$C$7:$C$614,0)),INDEX('DEQ Pollutant List'!$A$7:$A$614,MATCH($C14,'DEQ Pollutant List'!$B$7:$B$614,0))),"")</f>
        <v>136</v>
      </c>
      <c r="F14" s="182">
        <f>1-((1-0.72)*(1-0.99))</f>
        <v>0.99719999999999998</v>
      </c>
      <c r="G14" s="183">
        <v>0.05</v>
      </c>
      <c r="H14" s="69" t="s">
        <v>1244</v>
      </c>
      <c r="I14" s="73">
        <f>(INDEX('4. Material Balance Activities'!$G:$G,MATCH($B14,'4. Material Balance Activities'!$C:$C,0))-INDEX('4. Material Balance Activities'!$M:$M,MATCH($B14,'4. Material Balance Activities'!$C:$C,0)))*$G14*(1-$F14)</f>
        <v>1.4000000000000123</v>
      </c>
      <c r="J14" s="75">
        <f>(INDEX('4. Material Balance Activities'!$H:$H,MATCH($B14,'4. Material Balance Activities'!$C:$C,0))-INDEX('4. Material Balance Activities'!$N:$N,MATCH($B14,'4. Material Balance Activities'!$C:$C,0)))*$G14*(1-$F14)</f>
        <v>1.5960000000000141</v>
      </c>
      <c r="K14" s="186">
        <f>(INDEX('4. Material Balance Activities'!$I:$I,MATCH($B14,'4. Material Balance Activities'!$C:$C,0))-INDEX('4. Material Balance Activities'!$O:$O,MATCH($B14,'4. Material Balance Activities'!$C:$C,0)))*$G14*(1-$F14)</f>
        <v>2.1000000000000183</v>
      </c>
      <c r="L14" s="73">
        <f>(INDEX('4. Material Balance Activities'!$J:$J,MATCH($B14,'4. Material Balance Activities'!$C:$C,0))-INDEX('4. Material Balance Activities'!$P:$P,MATCH($B14,'4. Material Balance Activities'!$C:$C,0)))*$G14*(1-$F14)</f>
        <v>4.3400000000000383E-3</v>
      </c>
      <c r="M14" s="75">
        <f>(INDEX('4. Material Balance Activities'!$K:$K,MATCH($B14,'4. Material Balance Activities'!$C:$C,0))-INDEX('4. Material Balance Activities'!$Q:$Q,MATCH($B14,'4. Material Balance Activities'!$C:$C,0)))*$G14*(1-$F14)</f>
        <v>4.6200000000000407E-3</v>
      </c>
      <c r="N14" s="186">
        <f>(INDEX('4. Material Balance Activities'!$L:$L,MATCH($B14,'4. Material Balance Activities'!$C:$C,0))-INDEX('4. Material Balance Activities'!$R:$R,MATCH($B14,'4. Material Balance Activities'!$C:$C,0)))*$G14*(1-$F14)</f>
        <v>5.3200000000000469E-3</v>
      </c>
    </row>
    <row r="15" spans="1:14" x14ac:dyDescent="0.25">
      <c r="A15" s="54" t="s">
        <v>1323</v>
      </c>
      <c r="B15" s="88" t="s">
        <v>1275</v>
      </c>
      <c r="C15" s="181" t="s">
        <v>759</v>
      </c>
      <c r="D15" s="58" t="str">
        <f>IFERROR(IF(C15="No CAS","",INDEX('DEQ Pollutant List'!$C$7:$C$614,MATCH('5. Pollutant Emissions - MB'!C15,'DEQ Pollutant List'!$B$7:$B$614,0))),"")</f>
        <v>2-Phenylphenol</v>
      </c>
      <c r="E15" s="9">
        <f>IFERROR(IF(OR($C15="",$C15="No CAS"),INDEX('DEQ Pollutant List'!$A$7:$A$614,MATCH($D15,'DEQ Pollutant List'!$C$7:$C$614,0)),INDEX('DEQ Pollutant List'!$A$7:$A$614,MATCH($C15,'DEQ Pollutant List'!$B$7:$B$614,0))),"")</f>
        <v>502</v>
      </c>
      <c r="F15" s="182">
        <v>0</v>
      </c>
      <c r="G15" s="183">
        <v>5.0000000000000001E-3</v>
      </c>
      <c r="H15" s="69"/>
      <c r="I15" s="73">
        <f>(INDEX('4. Material Balance Activities'!$G:$G,MATCH($B15,'4. Material Balance Activities'!$C:$C,0))-INDEX('4. Material Balance Activities'!$M:$M,MATCH($B15,'4. Material Balance Activities'!$C:$C,0)))*$G15*(1-$F15)</f>
        <v>4.6749999999999998</v>
      </c>
      <c r="J15" s="75">
        <f>(INDEX('4. Material Balance Activities'!$H:$H,MATCH($B15,'4. Material Balance Activities'!$C:$C,0))-INDEX('4. Material Balance Activities'!$N:$N,MATCH($B15,'4. Material Balance Activities'!$C:$C,0)))*$G15*(1-$F15)</f>
        <v>5.8500000000000005</v>
      </c>
      <c r="K15" s="186">
        <f>(INDEX('4. Material Balance Activities'!$I:$I,MATCH($B15,'4. Material Balance Activities'!$C:$C,0))-INDEX('4. Material Balance Activities'!$O:$O,MATCH($B15,'4. Material Balance Activities'!$C:$C,0)))*$G15*(1-$F15)</f>
        <v>7.3</v>
      </c>
      <c r="L15" s="73">
        <f>(INDEX('4. Material Balance Activities'!$J:$J,MATCH($B15,'4. Material Balance Activities'!$C:$C,0))-INDEX('4. Material Balance Activities'!$P:$P,MATCH($B15,'4. Material Balance Activities'!$C:$C,0)))*$G15*(1-$F15)</f>
        <v>2.2499999999999999E-2</v>
      </c>
      <c r="M15" s="75">
        <f>(INDEX('4. Material Balance Activities'!$K:$K,MATCH($B15,'4. Material Balance Activities'!$C:$C,0))-INDEX('4. Material Balance Activities'!$Q:$Q,MATCH($B15,'4. Material Balance Activities'!$C:$C,0)))*$G15*(1-$F15)</f>
        <v>4.4999999999999998E-2</v>
      </c>
      <c r="N15" s="186">
        <f>(INDEX('4. Material Balance Activities'!$L:$L,MATCH($B15,'4. Material Balance Activities'!$C:$C,0))-INDEX('4. Material Balance Activities'!$R:$R,MATCH($B15,'4. Material Balance Activities'!$C:$C,0)))*$G15*(1-$F15)</f>
        <v>6.5000000000000002E-2</v>
      </c>
    </row>
    <row r="16" spans="1:14" x14ac:dyDescent="0.25">
      <c r="A16" s="54" t="s">
        <v>1323</v>
      </c>
      <c r="B16" s="88" t="s">
        <v>1275</v>
      </c>
      <c r="C16" s="181" t="s">
        <v>481</v>
      </c>
      <c r="D16" s="58" t="str">
        <f>IFERROR(IF(C16="No CAS","",INDEX('DEQ Pollutant List'!$C$7:$C$614,MATCH('5. Pollutant Emissions - MB'!C16,'DEQ Pollutant List'!$B$7:$B$614,0))),"")</f>
        <v>Formaldehyde</v>
      </c>
      <c r="E16" s="9">
        <f>IFERROR(IF(OR($C16="",$C16="No CAS"),INDEX('DEQ Pollutant List'!$A$7:$A$614,MATCH($D16,'DEQ Pollutant List'!$C$7:$C$614,0)),INDEX('DEQ Pollutant List'!$A$7:$A$614,MATCH($C16,'DEQ Pollutant List'!$B$7:$B$614,0))),"")</f>
        <v>250</v>
      </c>
      <c r="F16" s="182">
        <v>0</v>
      </c>
      <c r="G16" s="183">
        <v>0.7</v>
      </c>
      <c r="H16" s="69"/>
      <c r="I16" s="73">
        <f>(INDEX('4. Material Balance Activities'!$G:$G,MATCH($B16,'4. Material Balance Activities'!$C:$C,0))-INDEX('4. Material Balance Activities'!$M:$M,MATCH($B16,'4. Material Balance Activities'!$C:$C,0)))*$G16*(1-$F16)</f>
        <v>654.5</v>
      </c>
      <c r="J16" s="75">
        <f>(INDEX('4. Material Balance Activities'!$H:$H,MATCH($B16,'4. Material Balance Activities'!$C:$C,0))-INDEX('4. Material Balance Activities'!$N:$N,MATCH($B16,'4. Material Balance Activities'!$C:$C,0)))*$G16*(1-$F16)</f>
        <v>819</v>
      </c>
      <c r="K16" s="186">
        <f>(INDEX('4. Material Balance Activities'!$I:$I,MATCH($B16,'4. Material Balance Activities'!$C:$C,0))-INDEX('4. Material Balance Activities'!$O:$O,MATCH($B16,'4. Material Balance Activities'!$C:$C,0)))*$G16*(1-$F16)</f>
        <v>1021.9999999999999</v>
      </c>
      <c r="L16" s="73">
        <f>(INDEX('4. Material Balance Activities'!$J:$J,MATCH($B16,'4. Material Balance Activities'!$C:$C,0))-INDEX('4. Material Balance Activities'!$P:$P,MATCH($B16,'4. Material Balance Activities'!$C:$C,0)))*$G16*(1-$F16)</f>
        <v>3.15</v>
      </c>
      <c r="M16" s="75">
        <f>(INDEX('4. Material Balance Activities'!$K:$K,MATCH($B16,'4. Material Balance Activities'!$C:$C,0))-INDEX('4. Material Balance Activities'!$Q:$Q,MATCH($B16,'4. Material Balance Activities'!$C:$C,0)))*$G16*(1-$F16)</f>
        <v>6.3</v>
      </c>
      <c r="N16" s="186">
        <f>(INDEX('4. Material Balance Activities'!$L:$L,MATCH($B16,'4. Material Balance Activities'!$C:$C,0))-INDEX('4. Material Balance Activities'!$R:$R,MATCH($B16,'4. Material Balance Activities'!$C:$C,0)))*$G16*(1-$F16)</f>
        <v>9.1</v>
      </c>
    </row>
    <row r="17" spans="1:14" x14ac:dyDescent="0.25">
      <c r="A17" s="54" t="s">
        <v>1323</v>
      </c>
      <c r="B17" s="88" t="s">
        <v>1275</v>
      </c>
      <c r="C17" s="181" t="s">
        <v>77</v>
      </c>
      <c r="D17" s="58" t="str">
        <f>IFERROR(IF(C17="No CAS","",INDEX('DEQ Pollutant List'!$C$7:$C$614,MATCH('5. Pollutant Emissions - MB'!C17,'DEQ Pollutant List'!$B$7:$B$614,0))),"")</f>
        <v>Antimony and compounds</v>
      </c>
      <c r="E17" s="9">
        <f>IFERROR(IF(OR($C17="",$C17="No CAS"),INDEX('DEQ Pollutant List'!$A$7:$A$614,MATCH($D17,'DEQ Pollutant List'!$C$7:$C$614,0)),INDEX('DEQ Pollutant List'!$A$7:$A$614,MATCH($C17,'DEQ Pollutant List'!$B$7:$B$614,0))),"")</f>
        <v>33</v>
      </c>
      <c r="F17" s="182">
        <f>1-((1-0.72)*(1-0.99))</f>
        <v>0.99719999999999998</v>
      </c>
      <c r="G17" s="183">
        <v>0.05</v>
      </c>
      <c r="H17" s="69" t="s">
        <v>1244</v>
      </c>
      <c r="I17" s="73">
        <f>(INDEX('4. Material Balance Activities'!$G:$G,MATCH($B17,'4. Material Balance Activities'!$C:$C,0))-INDEX('4. Material Balance Activities'!$M:$M,MATCH($B17,'4. Material Balance Activities'!$C:$C,0)))*$G17*(1-$F17)</f>
        <v>0.13090000000000115</v>
      </c>
      <c r="J17" s="75">
        <f>(INDEX('4. Material Balance Activities'!$H:$H,MATCH($B17,'4. Material Balance Activities'!$C:$C,0))-INDEX('4. Material Balance Activities'!$N:$N,MATCH($B17,'4. Material Balance Activities'!$C:$C,0)))*$G17*(1-$F17)</f>
        <v>0.16380000000000144</v>
      </c>
      <c r="K17" s="186">
        <f>(INDEX('4. Material Balance Activities'!$I:$I,MATCH($B17,'4. Material Balance Activities'!$C:$C,0))-INDEX('4. Material Balance Activities'!$O:$O,MATCH($B17,'4. Material Balance Activities'!$C:$C,0)))*$G17*(1-$F17)</f>
        <v>0.2044000000000018</v>
      </c>
      <c r="L17" s="73">
        <f>(INDEX('4. Material Balance Activities'!$J:$J,MATCH($B17,'4. Material Balance Activities'!$C:$C,0))-INDEX('4. Material Balance Activities'!$P:$P,MATCH($B17,'4. Material Balance Activities'!$C:$C,0)))*$G17*(1-$F17)</f>
        <v>6.3000000000000556E-4</v>
      </c>
      <c r="M17" s="75">
        <f>(INDEX('4. Material Balance Activities'!$K:$K,MATCH($B17,'4. Material Balance Activities'!$C:$C,0))-INDEX('4. Material Balance Activities'!$Q:$Q,MATCH($B17,'4. Material Balance Activities'!$C:$C,0)))*$G17*(1-$F17)</f>
        <v>1.2600000000000111E-3</v>
      </c>
      <c r="N17" s="186">
        <f>(INDEX('4. Material Balance Activities'!$L:$L,MATCH($B17,'4. Material Balance Activities'!$C:$C,0))-INDEX('4. Material Balance Activities'!$R:$R,MATCH($B17,'4. Material Balance Activities'!$C:$C,0)))*$G17*(1-$F17)</f>
        <v>1.820000000000016E-3</v>
      </c>
    </row>
    <row r="18" spans="1:14" x14ac:dyDescent="0.25">
      <c r="A18" s="106"/>
      <c r="B18" s="107"/>
      <c r="C18" s="108"/>
      <c r="D18" s="109" t="str">
        <f>IFERROR(IF(C18="No CAS","",INDEX('DEQ Pollutant List'!$C$7:$C$614,MATCH('5. Pollutant Emissions - MB'!C18,'DEQ Pollutant List'!$B$7:$B$614,0))),"")</f>
        <v/>
      </c>
      <c r="E18" s="110" t="str">
        <f>IFERROR(IF(OR($C18="",$C18="No CAS"),INDEX('DEQ Pollutant List'!$A$7:$A$614,MATCH($D18,'DEQ Pollutant List'!$C$7:$C$614,0)),INDEX('DEQ Pollutant List'!$A$7:$A$614,MATCH($C18,'DEQ Pollutant List'!$B$7:$B$614,0))),"")</f>
        <v/>
      </c>
      <c r="F18" s="111"/>
      <c r="G18" s="112"/>
      <c r="H18" s="113"/>
      <c r="I18" s="114"/>
      <c r="J18" s="115"/>
      <c r="K18" s="116"/>
      <c r="L18" s="114"/>
      <c r="M18" s="115"/>
      <c r="N18" s="116"/>
    </row>
    <row r="19" spans="1:14" x14ac:dyDescent="0.25">
      <c r="A19" s="59"/>
      <c r="B19" s="90"/>
      <c r="C19" s="89"/>
      <c r="D19" s="61" t="str">
        <f>IFERROR(IF(C19="No CAS","",INDEX('DEQ Pollutant List'!$C$7:$C$614,MATCH('5. Pollutant Emissions - MB'!C19,'DEQ Pollutant List'!$B$7:$B$614,0))),"")</f>
        <v/>
      </c>
      <c r="E19" s="201" t="str">
        <f>IFERROR(IF(OR($C19="",$C19="No CAS"),INDEX('DEQ Pollutant List'!$A$7:$A$614,MATCH($D19,'DEQ Pollutant List'!$C$7:$C$614,0)),INDEX('DEQ Pollutant List'!$A$7:$A$614,MATCH($C19,'DEQ Pollutant List'!$B$7:$B$614,0))),"")</f>
        <v/>
      </c>
      <c r="F19" s="93"/>
      <c r="G19" s="94"/>
      <c r="H19" s="80"/>
      <c r="I19" s="77"/>
      <c r="J19" s="81"/>
      <c r="K19" s="79"/>
      <c r="L19" s="77"/>
      <c r="M19" s="81"/>
      <c r="N19" s="79"/>
    </row>
    <row r="20" spans="1:14" x14ac:dyDescent="0.25">
      <c r="A20" s="59"/>
      <c r="B20" s="90"/>
      <c r="C20" s="89"/>
      <c r="D20" s="61" t="str">
        <f>IFERROR(IF(C20="No CAS","",INDEX('DEQ Pollutant List'!$C$7:$C$614,MATCH('5. Pollutant Emissions - MB'!C20,'DEQ Pollutant List'!$B$7:$B$614,0))),"")</f>
        <v/>
      </c>
      <c r="E20" s="201" t="str">
        <f>IFERROR(IF(OR($C20="",$C20="No CAS"),INDEX('DEQ Pollutant List'!$A$7:$A$614,MATCH($D20,'DEQ Pollutant List'!$C$7:$C$614,0)),INDEX('DEQ Pollutant List'!$A$7:$A$614,MATCH($C20,'DEQ Pollutant List'!$B$7:$B$614,0))),"")</f>
        <v/>
      </c>
      <c r="F20" s="93"/>
      <c r="G20" s="94"/>
      <c r="H20" s="80"/>
      <c r="I20" s="77"/>
      <c r="J20" s="81"/>
      <c r="K20" s="79"/>
      <c r="L20" s="77"/>
      <c r="M20" s="81"/>
      <c r="N20" s="79"/>
    </row>
    <row r="21" spans="1:14" x14ac:dyDescent="0.25">
      <c r="A21" s="59"/>
      <c r="B21" s="90"/>
      <c r="C21" s="89"/>
      <c r="D21" s="61" t="str">
        <f>IFERROR(IF(C21="No CAS","",INDEX('DEQ Pollutant List'!$C$7:$C$614,MATCH('5. Pollutant Emissions - MB'!C21,'DEQ Pollutant List'!$B$7:$B$614,0))),"")</f>
        <v/>
      </c>
      <c r="E21" s="201" t="str">
        <f>IFERROR(IF(OR($C21="",$C21="No CAS"),INDEX('DEQ Pollutant List'!$A$7:$A$614,MATCH($D21,'DEQ Pollutant List'!$C$7:$C$614,0)),INDEX('DEQ Pollutant List'!$A$7:$A$614,MATCH($C21,'DEQ Pollutant List'!$B$7:$B$614,0))),"")</f>
        <v/>
      </c>
      <c r="F21" s="93"/>
      <c r="G21" s="94"/>
      <c r="H21" s="80"/>
      <c r="I21" s="77"/>
      <c r="J21" s="81"/>
      <c r="K21" s="79"/>
      <c r="L21" s="77"/>
      <c r="M21" s="81"/>
      <c r="N21" s="79"/>
    </row>
    <row r="22" spans="1:14" x14ac:dyDescent="0.25">
      <c r="A22" s="59"/>
      <c r="B22" s="90"/>
      <c r="C22" s="89"/>
      <c r="D22" s="61" t="str">
        <f>IFERROR(IF(C22="No CAS","",INDEX('DEQ Pollutant List'!$C$7:$C$614,MATCH('5. Pollutant Emissions - MB'!C22,'DEQ Pollutant List'!$B$7:$B$614,0))),"")</f>
        <v/>
      </c>
      <c r="E22" s="201" t="str">
        <f>IFERROR(IF(OR($C22="",$C22="No CAS"),INDEX('DEQ Pollutant List'!$A$7:$A$614,MATCH($D22,'DEQ Pollutant List'!$C$7:$C$614,0)),INDEX('DEQ Pollutant List'!$A$7:$A$614,MATCH($C22,'DEQ Pollutant List'!$B$7:$B$614,0))),"")</f>
        <v/>
      </c>
      <c r="F22" s="93"/>
      <c r="G22" s="94"/>
      <c r="H22" s="80"/>
      <c r="I22" s="77"/>
      <c r="J22" s="81"/>
      <c r="K22" s="79"/>
      <c r="L22" s="77"/>
      <c r="M22" s="81"/>
      <c r="N22" s="79"/>
    </row>
    <row r="23" spans="1:14" x14ac:dyDescent="0.25">
      <c r="A23" s="59"/>
      <c r="B23" s="90"/>
      <c r="C23" s="89"/>
      <c r="D23" s="61" t="str">
        <f>IFERROR(IF(C23="No CAS","",INDEX('DEQ Pollutant List'!$C$7:$C$614,MATCH('5. Pollutant Emissions - MB'!C23,'DEQ Pollutant List'!$B$7:$B$614,0))),"")</f>
        <v/>
      </c>
      <c r="E23" s="201" t="str">
        <f>IFERROR(IF(OR($C23="",$C23="No CAS"),INDEX('DEQ Pollutant List'!$A$7:$A$614,MATCH($D23,'DEQ Pollutant List'!$C$7:$C$614,0)),INDEX('DEQ Pollutant List'!$A$7:$A$614,MATCH($C23,'DEQ Pollutant List'!$B$7:$B$614,0))),"")</f>
        <v/>
      </c>
      <c r="F23" s="93"/>
      <c r="G23" s="94"/>
      <c r="H23" s="80"/>
      <c r="I23" s="77"/>
      <c r="J23" s="81"/>
      <c r="K23" s="79"/>
      <c r="L23" s="77"/>
      <c r="M23" s="81"/>
      <c r="N23" s="79"/>
    </row>
    <row r="24" spans="1:14" x14ac:dyDescent="0.25">
      <c r="A24" s="59"/>
      <c r="B24" s="90"/>
      <c r="C24" s="89"/>
      <c r="D24" s="61" t="str">
        <f>IFERROR(IF(C24="No CAS","",INDEX('DEQ Pollutant List'!$C$7:$C$614,MATCH('5. Pollutant Emissions - MB'!C24,'DEQ Pollutant List'!$B$7:$B$614,0))),"")</f>
        <v/>
      </c>
      <c r="E24" s="201" t="str">
        <f>IFERROR(IF(OR($C24="",$C24="No CAS"),INDEX('DEQ Pollutant List'!$A$7:$A$614,MATCH($D24,'DEQ Pollutant List'!$C$7:$C$614,0)),INDEX('DEQ Pollutant List'!$A$7:$A$614,MATCH($C24,'DEQ Pollutant List'!$B$7:$B$614,0))),"")</f>
        <v/>
      </c>
      <c r="F24" s="93"/>
      <c r="G24" s="94"/>
      <c r="H24" s="80"/>
      <c r="I24" s="77"/>
      <c r="J24" s="81"/>
      <c r="K24" s="79"/>
      <c r="L24" s="77"/>
      <c r="M24" s="81"/>
      <c r="N24" s="79"/>
    </row>
    <row r="25" spans="1:14" x14ac:dyDescent="0.25">
      <c r="A25" s="59"/>
      <c r="B25" s="90"/>
      <c r="C25" s="89"/>
      <c r="D25" s="61" t="str">
        <f>IFERROR(IF(C25="No CAS","",INDEX('DEQ Pollutant List'!$C$7:$C$614,MATCH('5. Pollutant Emissions - MB'!C25,'DEQ Pollutant List'!$B$7:$B$614,0))),"")</f>
        <v/>
      </c>
      <c r="E25" s="201" t="str">
        <f>IFERROR(IF(OR($C25="",$C25="No CAS"),INDEX('DEQ Pollutant List'!$A$7:$A$614,MATCH($D25,'DEQ Pollutant List'!$C$7:$C$614,0)),INDEX('DEQ Pollutant List'!$A$7:$A$614,MATCH($C25,'DEQ Pollutant List'!$B$7:$B$614,0))),"")</f>
        <v/>
      </c>
      <c r="F25" s="93"/>
      <c r="G25" s="94"/>
      <c r="H25" s="80"/>
      <c r="I25" s="77"/>
      <c r="J25" s="81"/>
      <c r="K25" s="79"/>
      <c r="L25" s="77"/>
      <c r="M25" s="81"/>
      <c r="N25" s="79"/>
    </row>
    <row r="26" spans="1:14" x14ac:dyDescent="0.25">
      <c r="A26" s="59"/>
      <c r="B26" s="90"/>
      <c r="C26" s="89"/>
      <c r="D26" s="61" t="str">
        <f>IFERROR(IF(C26="No CAS","",INDEX('DEQ Pollutant List'!$C$7:$C$614,MATCH('5. Pollutant Emissions - MB'!C26,'DEQ Pollutant List'!$B$7:$B$614,0))),"")</f>
        <v/>
      </c>
      <c r="E26" s="201" t="str">
        <f>IFERROR(IF(OR($C26="",$C26="No CAS"),INDEX('DEQ Pollutant List'!$A$7:$A$614,MATCH($D26,'DEQ Pollutant List'!$C$7:$C$614,0)),INDEX('DEQ Pollutant List'!$A$7:$A$614,MATCH($C26,'DEQ Pollutant List'!$B$7:$B$614,0))),"")</f>
        <v/>
      </c>
      <c r="F26" s="93"/>
      <c r="G26" s="94"/>
      <c r="H26" s="80"/>
      <c r="I26" s="77"/>
      <c r="J26" s="81"/>
      <c r="K26" s="79"/>
      <c r="L26" s="77"/>
      <c r="M26" s="81"/>
      <c r="N26" s="79"/>
    </row>
    <row r="27" spans="1:14" x14ac:dyDescent="0.25">
      <c r="A27" s="59"/>
      <c r="B27" s="90"/>
      <c r="C27" s="89"/>
      <c r="D27" s="61" t="str">
        <f>IFERROR(IF(C27="No CAS","",INDEX('DEQ Pollutant List'!$C$7:$C$614,MATCH('5. Pollutant Emissions - MB'!C27,'DEQ Pollutant List'!$B$7:$B$614,0))),"")</f>
        <v/>
      </c>
      <c r="E27" s="201" t="str">
        <f>IFERROR(IF(OR($C27="",$C27="No CAS"),INDEX('DEQ Pollutant List'!$A$7:$A$614,MATCH($D27,'DEQ Pollutant List'!$C$7:$C$614,0)),INDEX('DEQ Pollutant List'!$A$7:$A$614,MATCH($C27,'DEQ Pollutant List'!$B$7:$B$614,0))),"")</f>
        <v/>
      </c>
      <c r="F27" s="93"/>
      <c r="G27" s="94"/>
      <c r="H27" s="80"/>
      <c r="I27" s="77"/>
      <c r="J27" s="81"/>
      <c r="K27" s="79"/>
      <c r="L27" s="77"/>
      <c r="M27" s="81"/>
      <c r="N27" s="79"/>
    </row>
    <row r="28" spans="1:14" x14ac:dyDescent="0.25">
      <c r="A28" s="59"/>
      <c r="B28" s="90"/>
      <c r="C28" s="89"/>
      <c r="D28" s="61" t="str">
        <f>IFERROR(IF(C28="No CAS","",INDEX('DEQ Pollutant List'!$C$7:$C$614,MATCH('5. Pollutant Emissions - MB'!C28,'DEQ Pollutant List'!$B$7:$B$614,0))),"")</f>
        <v/>
      </c>
      <c r="E28" s="201" t="str">
        <f>IFERROR(IF(OR($C28="",$C28="No CAS"),INDEX('DEQ Pollutant List'!$A$7:$A$614,MATCH($D28,'DEQ Pollutant List'!$C$7:$C$614,0)),INDEX('DEQ Pollutant List'!$A$7:$A$614,MATCH($C28,'DEQ Pollutant List'!$B$7:$B$614,0))),"")</f>
        <v/>
      </c>
      <c r="F28" s="93"/>
      <c r="G28" s="94"/>
      <c r="H28" s="80"/>
      <c r="I28" s="77"/>
      <c r="J28" s="81"/>
      <c r="K28" s="79"/>
      <c r="L28" s="77"/>
      <c r="M28" s="81"/>
      <c r="N28" s="79"/>
    </row>
    <row r="29" spans="1:14" x14ac:dyDescent="0.25">
      <c r="A29" s="59"/>
      <c r="B29" s="90"/>
      <c r="C29" s="89"/>
      <c r="D29" s="61" t="str">
        <f>IFERROR(IF(C29="No CAS","",INDEX('DEQ Pollutant List'!$C$7:$C$614,MATCH('5. Pollutant Emissions - MB'!C29,'DEQ Pollutant List'!$B$7:$B$614,0))),"")</f>
        <v/>
      </c>
      <c r="E29" s="201" t="str">
        <f>IFERROR(IF(OR($C29="",$C29="No CAS"),INDEX('DEQ Pollutant List'!$A$7:$A$614,MATCH($D29,'DEQ Pollutant List'!$C$7:$C$614,0)),INDEX('DEQ Pollutant List'!$A$7:$A$614,MATCH($C29,'DEQ Pollutant List'!$B$7:$B$614,0))),"")</f>
        <v/>
      </c>
      <c r="F29" s="93"/>
      <c r="G29" s="94"/>
      <c r="H29" s="80"/>
      <c r="I29" s="77"/>
      <c r="J29" s="81"/>
      <c r="K29" s="79"/>
      <c r="L29" s="77"/>
      <c r="M29" s="81"/>
      <c r="N29" s="79"/>
    </row>
    <row r="30" spans="1:14" x14ac:dyDescent="0.25">
      <c r="A30" s="59"/>
      <c r="B30" s="90"/>
      <c r="C30" s="89"/>
      <c r="D30" s="61" t="str">
        <f>IFERROR(IF(C30="No CAS","",INDEX('DEQ Pollutant List'!$C$7:$C$614,MATCH('5. Pollutant Emissions - MB'!C30,'DEQ Pollutant List'!$B$7:$B$614,0))),"")</f>
        <v/>
      </c>
      <c r="E30" s="201" t="str">
        <f>IFERROR(IF(OR($C30="",$C30="No CAS"),INDEX('DEQ Pollutant List'!$A$7:$A$614,MATCH($D30,'DEQ Pollutant List'!$C$7:$C$614,0)),INDEX('DEQ Pollutant List'!$A$7:$A$614,MATCH($C30,'DEQ Pollutant List'!$B$7:$B$614,0))),"")</f>
        <v/>
      </c>
      <c r="F30" s="93"/>
      <c r="G30" s="94"/>
      <c r="H30" s="80"/>
      <c r="I30" s="77"/>
      <c r="J30" s="81"/>
      <c r="K30" s="79"/>
      <c r="L30" s="77"/>
      <c r="M30" s="81"/>
      <c r="N30" s="79"/>
    </row>
    <row r="31" spans="1:14" x14ac:dyDescent="0.25">
      <c r="A31" s="59"/>
      <c r="B31" s="90"/>
      <c r="C31" s="89"/>
      <c r="D31" s="61" t="str">
        <f>IFERROR(IF(C31="No CAS","",INDEX('DEQ Pollutant List'!$C$7:$C$614,MATCH('5. Pollutant Emissions - MB'!C31,'DEQ Pollutant List'!$B$7:$B$614,0))),"")</f>
        <v/>
      </c>
      <c r="E31" s="201" t="str">
        <f>IFERROR(IF(OR($C31="",$C31="No CAS"),INDEX('DEQ Pollutant List'!$A$7:$A$614,MATCH($D31,'DEQ Pollutant List'!$C$7:$C$614,0)),INDEX('DEQ Pollutant List'!$A$7:$A$614,MATCH($C31,'DEQ Pollutant List'!$B$7:$B$614,0))),"")</f>
        <v/>
      </c>
      <c r="F31" s="93"/>
      <c r="G31" s="94"/>
      <c r="H31" s="80"/>
      <c r="I31" s="77"/>
      <c r="J31" s="81"/>
      <c r="K31" s="79"/>
      <c r="L31" s="77"/>
      <c r="M31" s="81"/>
      <c r="N31" s="79"/>
    </row>
    <row r="32" spans="1:14" x14ac:dyDescent="0.25">
      <c r="A32" s="59"/>
      <c r="B32" s="90"/>
      <c r="C32" s="89"/>
      <c r="D32" s="61" t="str">
        <f>IFERROR(IF(C32="No CAS","",INDEX('DEQ Pollutant List'!$C$7:$C$614,MATCH('5. Pollutant Emissions - MB'!C32,'DEQ Pollutant List'!$B$7:$B$614,0))),"")</f>
        <v/>
      </c>
      <c r="E32" s="201" t="str">
        <f>IFERROR(IF(OR($C32="",$C32="No CAS"),INDEX('DEQ Pollutant List'!$A$7:$A$614,MATCH($D32,'DEQ Pollutant List'!$C$7:$C$614,0)),INDEX('DEQ Pollutant List'!$A$7:$A$614,MATCH($C32,'DEQ Pollutant List'!$B$7:$B$614,0))),"")</f>
        <v/>
      </c>
      <c r="F32" s="93"/>
      <c r="G32" s="94"/>
      <c r="H32" s="80"/>
      <c r="I32" s="77"/>
      <c r="J32" s="81"/>
      <c r="K32" s="79"/>
      <c r="L32" s="77"/>
      <c r="M32" s="81"/>
      <c r="N32" s="79"/>
    </row>
    <row r="33" spans="1:14" x14ac:dyDescent="0.25">
      <c r="A33" s="59"/>
      <c r="B33" s="90"/>
      <c r="C33" s="89"/>
      <c r="D33" s="61" t="str">
        <f>IFERROR(IF(C33="No CAS","",INDEX('DEQ Pollutant List'!$C$7:$C$614,MATCH('5. Pollutant Emissions - MB'!C33,'DEQ Pollutant List'!$B$7:$B$614,0))),"")</f>
        <v/>
      </c>
      <c r="E33" s="201" t="str">
        <f>IFERROR(IF(OR($C33="",$C33="No CAS"),INDEX('DEQ Pollutant List'!$A$7:$A$614,MATCH($D33,'DEQ Pollutant List'!$C$7:$C$614,0)),INDEX('DEQ Pollutant List'!$A$7:$A$614,MATCH($C33,'DEQ Pollutant List'!$B$7:$B$614,0))),"")</f>
        <v/>
      </c>
      <c r="F33" s="93"/>
      <c r="G33" s="94"/>
      <c r="H33" s="80"/>
      <c r="I33" s="77"/>
      <c r="J33" s="81"/>
      <c r="K33" s="79"/>
      <c r="L33" s="77"/>
      <c r="M33" s="81"/>
      <c r="N33" s="79"/>
    </row>
    <row r="34" spans="1:14" x14ac:dyDescent="0.25">
      <c r="A34" s="59"/>
      <c r="B34" s="90"/>
      <c r="C34" s="89"/>
      <c r="D34" s="61" t="str">
        <f>IFERROR(IF(C34="No CAS","",INDEX('DEQ Pollutant List'!$C$7:$C$614,MATCH('5. Pollutant Emissions - MB'!C34,'DEQ Pollutant List'!$B$7:$B$614,0))),"")</f>
        <v/>
      </c>
      <c r="E34" s="201" t="str">
        <f>IFERROR(IF(OR($C34="",$C34="No CAS"),INDEX('DEQ Pollutant List'!$A$7:$A$614,MATCH($D34,'DEQ Pollutant List'!$C$7:$C$614,0)),INDEX('DEQ Pollutant List'!$A$7:$A$614,MATCH($C34,'DEQ Pollutant List'!$B$7:$B$614,0))),"")</f>
        <v/>
      </c>
      <c r="F34" s="93"/>
      <c r="G34" s="94"/>
      <c r="H34" s="80"/>
      <c r="I34" s="77"/>
      <c r="J34" s="81"/>
      <c r="K34" s="79"/>
      <c r="L34" s="77"/>
      <c r="M34" s="81"/>
      <c r="N34" s="79"/>
    </row>
    <row r="35" spans="1:14" x14ac:dyDescent="0.25">
      <c r="A35" s="59"/>
      <c r="B35" s="90"/>
      <c r="C35" s="89"/>
      <c r="D35" s="61" t="str">
        <f>IFERROR(IF(C35="No CAS","",INDEX('DEQ Pollutant List'!$C$7:$C$614,MATCH('5. Pollutant Emissions - MB'!C35,'DEQ Pollutant List'!$B$7:$B$614,0))),"")</f>
        <v/>
      </c>
      <c r="E35" s="201" t="str">
        <f>IFERROR(IF(OR($C35="",$C35="No CAS"),INDEX('DEQ Pollutant List'!$A$7:$A$614,MATCH($D35,'DEQ Pollutant List'!$C$7:$C$614,0)),INDEX('DEQ Pollutant List'!$A$7:$A$614,MATCH($C35,'DEQ Pollutant List'!$B$7:$B$614,0))),"")</f>
        <v/>
      </c>
      <c r="F35" s="93"/>
      <c r="G35" s="94"/>
      <c r="H35" s="80"/>
      <c r="I35" s="77"/>
      <c r="J35" s="81"/>
      <c r="K35" s="79"/>
      <c r="L35" s="77"/>
      <c r="M35" s="81"/>
      <c r="N35" s="79"/>
    </row>
    <row r="36" spans="1:14" x14ac:dyDescent="0.25">
      <c r="A36" s="59"/>
      <c r="B36" s="90"/>
      <c r="C36" s="89"/>
      <c r="D36" s="61" t="str">
        <f>IFERROR(IF(C36="No CAS","",INDEX('DEQ Pollutant List'!$C$7:$C$614,MATCH('5. Pollutant Emissions - MB'!C36,'DEQ Pollutant List'!$B$7:$B$614,0))),"")</f>
        <v/>
      </c>
      <c r="E36" s="201" t="str">
        <f>IFERROR(IF(OR($C36="",$C36="No CAS"),INDEX('DEQ Pollutant List'!$A$7:$A$614,MATCH($D36,'DEQ Pollutant List'!$C$7:$C$614,0)),INDEX('DEQ Pollutant List'!$A$7:$A$614,MATCH($C36,'DEQ Pollutant List'!$B$7:$B$614,0))),"")</f>
        <v/>
      </c>
      <c r="F36" s="93"/>
      <c r="G36" s="94"/>
      <c r="H36" s="80"/>
      <c r="I36" s="77"/>
      <c r="J36" s="81"/>
      <c r="K36" s="79"/>
      <c r="L36" s="77"/>
      <c r="M36" s="81"/>
      <c r="N36" s="79"/>
    </row>
    <row r="37" spans="1:14" x14ac:dyDescent="0.25">
      <c r="A37" s="59"/>
      <c r="B37" s="90"/>
      <c r="C37" s="89"/>
      <c r="D37" s="61" t="str">
        <f>IFERROR(IF(C37="No CAS","",INDEX('DEQ Pollutant List'!$C$7:$C$614,MATCH('5. Pollutant Emissions - MB'!C37,'DEQ Pollutant List'!$B$7:$B$614,0))),"")</f>
        <v/>
      </c>
      <c r="E37" s="201" t="str">
        <f>IFERROR(IF(OR($C37="",$C37="No CAS"),INDEX('DEQ Pollutant List'!$A$7:$A$614,MATCH($D37,'DEQ Pollutant List'!$C$7:$C$614,0)),INDEX('DEQ Pollutant List'!$A$7:$A$614,MATCH($C37,'DEQ Pollutant List'!$B$7:$B$614,0))),"")</f>
        <v/>
      </c>
      <c r="F37" s="93"/>
      <c r="G37" s="94"/>
      <c r="H37" s="80"/>
      <c r="I37" s="77"/>
      <c r="J37" s="81"/>
      <c r="K37" s="79"/>
      <c r="L37" s="77"/>
      <c r="M37" s="81"/>
      <c r="N37" s="79"/>
    </row>
    <row r="38" spans="1:14" x14ac:dyDescent="0.25">
      <c r="A38" s="59"/>
      <c r="B38" s="90"/>
      <c r="C38" s="89"/>
      <c r="D38" s="61" t="str">
        <f>IFERROR(IF(C38="No CAS","",INDEX('DEQ Pollutant List'!$C$7:$C$614,MATCH('5. Pollutant Emissions - MB'!C38,'DEQ Pollutant List'!$B$7:$B$614,0))),"")</f>
        <v/>
      </c>
      <c r="E38" s="201" t="str">
        <f>IFERROR(IF(OR($C38="",$C38="No CAS"),INDEX('DEQ Pollutant List'!$A$7:$A$614,MATCH($D38,'DEQ Pollutant List'!$C$7:$C$614,0)),INDEX('DEQ Pollutant List'!$A$7:$A$614,MATCH($C38,'DEQ Pollutant List'!$B$7:$B$614,0))),"")</f>
        <v/>
      </c>
      <c r="F38" s="93"/>
      <c r="G38" s="94"/>
      <c r="H38" s="80"/>
      <c r="I38" s="77"/>
      <c r="J38" s="81"/>
      <c r="K38" s="79"/>
      <c r="L38" s="77"/>
      <c r="M38" s="81"/>
      <c r="N38" s="79"/>
    </row>
    <row r="39" spans="1:14" x14ac:dyDescent="0.25">
      <c r="A39" s="59"/>
      <c r="B39" s="90"/>
      <c r="C39" s="89"/>
      <c r="D39" s="61" t="str">
        <f>IFERROR(IF(C39="No CAS","",INDEX('DEQ Pollutant List'!$C$7:$C$614,MATCH('5. Pollutant Emissions - MB'!C39,'DEQ Pollutant List'!$B$7:$B$614,0))),"")</f>
        <v/>
      </c>
      <c r="E39" s="201" t="str">
        <f>IFERROR(IF(OR($C39="",$C39="No CAS"),INDEX('DEQ Pollutant List'!$A$7:$A$614,MATCH($D39,'DEQ Pollutant List'!$C$7:$C$614,0)),INDEX('DEQ Pollutant List'!$A$7:$A$614,MATCH($C39,'DEQ Pollutant List'!$B$7:$B$614,0))),"")</f>
        <v/>
      </c>
      <c r="F39" s="93"/>
      <c r="G39" s="94"/>
      <c r="H39" s="80"/>
      <c r="I39" s="77"/>
      <c r="J39" s="81"/>
      <c r="K39" s="79"/>
      <c r="L39" s="77"/>
      <c r="M39" s="81"/>
      <c r="N39" s="79"/>
    </row>
    <row r="40" spans="1:14" x14ac:dyDescent="0.25">
      <c r="A40" s="59"/>
      <c r="B40" s="90"/>
      <c r="C40" s="89"/>
      <c r="D40" s="61" t="str">
        <f>IFERROR(IF(C40="No CAS","",INDEX('DEQ Pollutant List'!$C$7:$C$614,MATCH('5. Pollutant Emissions - MB'!C40,'DEQ Pollutant List'!$B$7:$B$614,0))),"")</f>
        <v/>
      </c>
      <c r="E40" s="201" t="str">
        <f>IFERROR(IF(OR($C40="",$C40="No CAS"),INDEX('DEQ Pollutant List'!$A$7:$A$614,MATCH($D40,'DEQ Pollutant List'!$C$7:$C$614,0)),INDEX('DEQ Pollutant List'!$A$7:$A$614,MATCH($C40,'DEQ Pollutant List'!$B$7:$B$614,0))),"")</f>
        <v/>
      </c>
      <c r="F40" s="93"/>
      <c r="G40" s="94"/>
      <c r="H40" s="80"/>
      <c r="I40" s="77"/>
      <c r="J40" s="81"/>
      <c r="K40" s="79"/>
      <c r="L40" s="77"/>
      <c r="M40" s="81"/>
      <c r="N40" s="79"/>
    </row>
    <row r="41" spans="1:14" x14ac:dyDescent="0.25">
      <c r="A41" s="59"/>
      <c r="B41" s="90"/>
      <c r="C41" s="89"/>
      <c r="D41" s="61" t="str">
        <f>IFERROR(IF(C41="No CAS","",INDEX('DEQ Pollutant List'!$C$7:$C$614,MATCH('5. Pollutant Emissions - MB'!C41,'DEQ Pollutant List'!$B$7:$B$614,0))),"")</f>
        <v/>
      </c>
      <c r="E41" s="201" t="str">
        <f>IFERROR(IF(OR($C41="",$C41="No CAS"),INDEX('DEQ Pollutant List'!$A$7:$A$614,MATCH($D41,'DEQ Pollutant List'!$C$7:$C$614,0)),INDEX('DEQ Pollutant List'!$A$7:$A$614,MATCH($C41,'DEQ Pollutant List'!$B$7:$B$614,0))),"")</f>
        <v/>
      </c>
      <c r="F41" s="93"/>
      <c r="G41" s="94"/>
      <c r="H41" s="80"/>
      <c r="I41" s="77"/>
      <c r="J41" s="81"/>
      <c r="K41" s="79"/>
      <c r="L41" s="77"/>
      <c r="M41" s="81"/>
      <c r="N41" s="79"/>
    </row>
    <row r="42" spans="1:14" x14ac:dyDescent="0.25">
      <c r="A42" s="59"/>
      <c r="B42" s="90"/>
      <c r="C42" s="89"/>
      <c r="D42" s="61" t="str">
        <f>IFERROR(IF(C42="No CAS","",INDEX('DEQ Pollutant List'!$C$7:$C$614,MATCH('5. Pollutant Emissions - MB'!C42,'DEQ Pollutant List'!$B$7:$B$614,0))),"")</f>
        <v/>
      </c>
      <c r="E42" s="201" t="str">
        <f>IFERROR(IF(OR($C42="",$C42="No CAS"),INDEX('DEQ Pollutant List'!$A$7:$A$614,MATCH($D42,'DEQ Pollutant List'!$C$7:$C$614,0)),INDEX('DEQ Pollutant List'!$A$7:$A$614,MATCH($C42,'DEQ Pollutant List'!$B$7:$B$614,0))),"")</f>
        <v/>
      </c>
      <c r="F42" s="93"/>
      <c r="G42" s="94"/>
      <c r="H42" s="80"/>
      <c r="I42" s="77"/>
      <c r="J42" s="81"/>
      <c r="K42" s="79"/>
      <c r="L42" s="77"/>
      <c r="M42" s="81"/>
      <c r="N42" s="79"/>
    </row>
    <row r="43" spans="1:14" x14ac:dyDescent="0.25">
      <c r="A43" s="59"/>
      <c r="B43" s="90"/>
      <c r="C43" s="89"/>
      <c r="D43" s="61" t="str">
        <f>IFERROR(IF(C43="No CAS","",INDEX('DEQ Pollutant List'!$C$7:$C$614,MATCH('5. Pollutant Emissions - MB'!C43,'DEQ Pollutant List'!$B$7:$B$614,0))),"")</f>
        <v/>
      </c>
      <c r="E43" s="201" t="str">
        <f>IFERROR(IF(OR($C43="",$C43="No CAS"),INDEX('DEQ Pollutant List'!$A$7:$A$614,MATCH($D43,'DEQ Pollutant List'!$C$7:$C$614,0)),INDEX('DEQ Pollutant List'!$A$7:$A$614,MATCH($C43,'DEQ Pollutant List'!$B$7:$B$614,0))),"")</f>
        <v/>
      </c>
      <c r="F43" s="93"/>
      <c r="G43" s="94"/>
      <c r="H43" s="80"/>
      <c r="I43" s="77"/>
      <c r="J43" s="81"/>
      <c r="K43" s="79"/>
      <c r="L43" s="77"/>
      <c r="M43" s="81"/>
      <c r="N43" s="79"/>
    </row>
    <row r="44" spans="1:14" x14ac:dyDescent="0.25">
      <c r="A44" s="59"/>
      <c r="B44" s="90"/>
      <c r="C44" s="89"/>
      <c r="D44" s="61" t="str">
        <f>IFERROR(IF(C44="No CAS","",INDEX('DEQ Pollutant List'!$C$7:$C$614,MATCH('5. Pollutant Emissions - MB'!C44,'DEQ Pollutant List'!$B$7:$B$614,0))),"")</f>
        <v/>
      </c>
      <c r="E44" s="201" t="str">
        <f>IFERROR(IF(OR($C44="",$C44="No CAS"),INDEX('DEQ Pollutant List'!$A$7:$A$614,MATCH($D44,'DEQ Pollutant List'!$C$7:$C$614,0)),INDEX('DEQ Pollutant List'!$A$7:$A$614,MATCH($C44,'DEQ Pollutant List'!$B$7:$B$614,0))),"")</f>
        <v/>
      </c>
      <c r="F44" s="93"/>
      <c r="G44" s="94"/>
      <c r="H44" s="80"/>
      <c r="I44" s="77"/>
      <c r="J44" s="81"/>
      <c r="K44" s="79"/>
      <c r="L44" s="77"/>
      <c r="M44" s="81"/>
      <c r="N44" s="79"/>
    </row>
    <row r="45" spans="1:14" x14ac:dyDescent="0.25">
      <c r="A45" s="59"/>
      <c r="B45" s="90"/>
      <c r="C45" s="89"/>
      <c r="D45" s="61" t="str">
        <f>IFERROR(IF(C45="No CAS","",INDEX('DEQ Pollutant List'!$C$7:$C$614,MATCH('5. Pollutant Emissions - MB'!C45,'DEQ Pollutant List'!$B$7:$B$614,0))),"")</f>
        <v/>
      </c>
      <c r="E45" s="201" t="str">
        <f>IFERROR(IF(OR($C45="",$C45="No CAS"),INDEX('DEQ Pollutant List'!$A$7:$A$614,MATCH($D45,'DEQ Pollutant List'!$C$7:$C$614,0)),INDEX('DEQ Pollutant List'!$A$7:$A$614,MATCH($C45,'DEQ Pollutant List'!$B$7:$B$614,0))),"")</f>
        <v/>
      </c>
      <c r="F45" s="93"/>
      <c r="G45" s="94"/>
      <c r="H45" s="80"/>
      <c r="I45" s="77"/>
      <c r="J45" s="81"/>
      <c r="K45" s="79"/>
      <c r="L45" s="77"/>
      <c r="M45" s="81"/>
      <c r="N45" s="79"/>
    </row>
    <row r="46" spans="1:14" x14ac:dyDescent="0.25">
      <c r="A46" s="59"/>
      <c r="B46" s="90"/>
      <c r="C46" s="89"/>
      <c r="D46" s="61" t="str">
        <f>IFERROR(IF(C46="No CAS","",INDEX('DEQ Pollutant List'!$C$7:$C$614,MATCH('5. Pollutant Emissions - MB'!C46,'DEQ Pollutant List'!$B$7:$B$614,0))),"")</f>
        <v/>
      </c>
      <c r="E46" s="201" t="str">
        <f>IFERROR(IF(OR($C46="",$C46="No CAS"),INDEX('DEQ Pollutant List'!$A$7:$A$614,MATCH($D46,'DEQ Pollutant List'!$C$7:$C$614,0)),INDEX('DEQ Pollutant List'!$A$7:$A$614,MATCH($C46,'DEQ Pollutant List'!$B$7:$B$614,0))),"")</f>
        <v/>
      </c>
      <c r="F46" s="93"/>
      <c r="G46" s="94"/>
      <c r="H46" s="80"/>
      <c r="I46" s="77"/>
      <c r="J46" s="81"/>
      <c r="K46" s="79"/>
      <c r="L46" s="77"/>
      <c r="M46" s="81"/>
      <c r="N46" s="79"/>
    </row>
    <row r="47" spans="1:14" x14ac:dyDescent="0.25">
      <c r="A47" s="59"/>
      <c r="B47" s="90"/>
      <c r="C47" s="89"/>
      <c r="D47" s="61" t="str">
        <f>IFERROR(IF(C47="No CAS","",INDEX('DEQ Pollutant List'!$C$7:$C$614,MATCH('5. Pollutant Emissions - MB'!C47,'DEQ Pollutant List'!$B$7:$B$614,0))),"")</f>
        <v/>
      </c>
      <c r="E47" s="201" t="str">
        <f>IFERROR(IF(OR($C47="",$C47="No CAS"),INDEX('DEQ Pollutant List'!$A$7:$A$614,MATCH($D47,'DEQ Pollutant List'!$C$7:$C$614,0)),INDEX('DEQ Pollutant List'!$A$7:$A$614,MATCH($C47,'DEQ Pollutant List'!$B$7:$B$614,0))),"")</f>
        <v/>
      </c>
      <c r="F47" s="93"/>
      <c r="G47" s="94"/>
      <c r="H47" s="80"/>
      <c r="I47" s="77"/>
      <c r="J47" s="81"/>
      <c r="K47" s="79"/>
      <c r="L47" s="77"/>
      <c r="M47" s="81"/>
      <c r="N47" s="79"/>
    </row>
    <row r="48" spans="1:14" x14ac:dyDescent="0.25">
      <c r="A48" s="59"/>
      <c r="B48" s="90"/>
      <c r="C48" s="89"/>
      <c r="D48" s="61" t="str">
        <f>IFERROR(IF(C48="No CAS","",INDEX('DEQ Pollutant List'!$C$7:$C$614,MATCH('5. Pollutant Emissions - MB'!C48,'DEQ Pollutant List'!$B$7:$B$614,0))),"")</f>
        <v/>
      </c>
      <c r="E48" s="201" t="str">
        <f>IFERROR(IF(OR($C48="",$C48="No CAS"),INDEX('DEQ Pollutant List'!$A$7:$A$614,MATCH($D48,'DEQ Pollutant List'!$C$7:$C$614,0)),INDEX('DEQ Pollutant List'!$A$7:$A$614,MATCH($C48,'DEQ Pollutant List'!$B$7:$B$614,0))),"")</f>
        <v/>
      </c>
      <c r="F48" s="93"/>
      <c r="G48" s="94"/>
      <c r="H48" s="80"/>
      <c r="I48" s="77"/>
      <c r="J48" s="81"/>
      <c r="K48" s="79"/>
      <c r="L48" s="77"/>
      <c r="M48" s="81"/>
      <c r="N48" s="79"/>
    </row>
    <row r="49" spans="1:14" x14ac:dyDescent="0.25">
      <c r="A49" s="59"/>
      <c r="B49" s="90"/>
      <c r="C49" s="89"/>
      <c r="D49" s="61" t="str">
        <f>IFERROR(IF(C49="No CAS","",INDEX('DEQ Pollutant List'!$C$7:$C$614,MATCH('5. Pollutant Emissions - MB'!C49,'DEQ Pollutant List'!$B$7:$B$614,0))),"")</f>
        <v/>
      </c>
      <c r="E49" s="201" t="str">
        <f>IFERROR(IF(OR($C49="",$C49="No CAS"),INDEX('DEQ Pollutant List'!$A$7:$A$614,MATCH($D49,'DEQ Pollutant List'!$C$7:$C$614,0)),INDEX('DEQ Pollutant List'!$A$7:$A$614,MATCH($C49,'DEQ Pollutant List'!$B$7:$B$614,0))),"")</f>
        <v/>
      </c>
      <c r="F49" s="93"/>
      <c r="G49" s="94"/>
      <c r="H49" s="80"/>
      <c r="I49" s="77"/>
      <c r="J49" s="81"/>
      <c r="K49" s="79"/>
      <c r="L49" s="77"/>
      <c r="M49" s="81"/>
      <c r="N49" s="79"/>
    </row>
    <row r="50" spans="1:14" x14ac:dyDescent="0.25">
      <c r="A50" s="59"/>
      <c r="B50" s="90"/>
      <c r="C50" s="89"/>
      <c r="D50" s="61" t="str">
        <f>IFERROR(IF(C50="No CAS","",INDEX('DEQ Pollutant List'!$C$7:$C$614,MATCH('5. Pollutant Emissions - MB'!C50,'DEQ Pollutant List'!$B$7:$B$614,0))),"")</f>
        <v/>
      </c>
      <c r="E50" s="201" t="str">
        <f>IFERROR(IF(OR($C50="",$C50="No CAS"),INDEX('DEQ Pollutant List'!$A$7:$A$614,MATCH($D50,'DEQ Pollutant List'!$C$7:$C$614,0)),INDEX('DEQ Pollutant List'!$A$7:$A$614,MATCH($C50,'DEQ Pollutant List'!$B$7:$B$614,0))),"")</f>
        <v/>
      </c>
      <c r="F50" s="93"/>
      <c r="G50" s="94"/>
      <c r="H50" s="80"/>
      <c r="I50" s="77"/>
      <c r="J50" s="81"/>
      <c r="K50" s="79"/>
      <c r="L50" s="77"/>
      <c r="M50" s="81"/>
      <c r="N50" s="79"/>
    </row>
    <row r="51" spans="1:14" x14ac:dyDescent="0.25">
      <c r="A51" s="59"/>
      <c r="B51" s="90"/>
      <c r="C51" s="89"/>
      <c r="D51" s="61" t="str">
        <f>IFERROR(IF(C51="No CAS","",INDEX('DEQ Pollutant List'!$C$7:$C$614,MATCH('5. Pollutant Emissions - MB'!C51,'DEQ Pollutant List'!$B$7:$B$614,0))),"")</f>
        <v/>
      </c>
      <c r="E51" s="201" t="str">
        <f>IFERROR(IF(OR($C51="",$C51="No CAS"),INDEX('DEQ Pollutant List'!$A$7:$A$614,MATCH($D51,'DEQ Pollutant List'!$C$7:$C$614,0)),INDEX('DEQ Pollutant List'!$A$7:$A$614,MATCH($C51,'DEQ Pollutant List'!$B$7:$B$614,0))),"")</f>
        <v/>
      </c>
      <c r="F51" s="93"/>
      <c r="G51" s="94"/>
      <c r="H51" s="80"/>
      <c r="I51" s="77"/>
      <c r="J51" s="81"/>
      <c r="K51" s="79"/>
      <c r="L51" s="77"/>
      <c r="M51" s="81"/>
      <c r="N51" s="79"/>
    </row>
    <row r="52" spans="1:14" x14ac:dyDescent="0.25">
      <c r="A52" s="59"/>
      <c r="B52" s="90"/>
      <c r="C52" s="89"/>
      <c r="D52" s="61" t="str">
        <f>IFERROR(IF(C52="No CAS","",INDEX('DEQ Pollutant List'!$C$7:$C$614,MATCH('5. Pollutant Emissions - MB'!C52,'DEQ Pollutant List'!$B$7:$B$614,0))),"")</f>
        <v/>
      </c>
      <c r="E52" s="201" t="str">
        <f>IFERROR(IF(OR($C52="",$C52="No CAS"),INDEX('DEQ Pollutant List'!$A$7:$A$614,MATCH($D52,'DEQ Pollutant List'!$C$7:$C$614,0)),INDEX('DEQ Pollutant List'!$A$7:$A$614,MATCH($C52,'DEQ Pollutant List'!$B$7:$B$614,0))),"")</f>
        <v/>
      </c>
      <c r="F52" s="93"/>
      <c r="G52" s="94"/>
      <c r="H52" s="80"/>
      <c r="I52" s="77"/>
      <c r="J52" s="81"/>
      <c r="K52" s="79"/>
      <c r="L52" s="77"/>
      <c r="M52" s="81"/>
      <c r="N52" s="79"/>
    </row>
    <row r="53" spans="1:14" x14ac:dyDescent="0.25">
      <c r="A53" s="59"/>
      <c r="B53" s="90"/>
      <c r="C53" s="89"/>
      <c r="D53" s="61" t="str">
        <f>IFERROR(IF(C53="No CAS","",INDEX('DEQ Pollutant List'!$C$7:$C$614,MATCH('5. Pollutant Emissions - MB'!C53,'DEQ Pollutant List'!$B$7:$B$614,0))),"")</f>
        <v/>
      </c>
      <c r="E53" s="201" t="str">
        <f>IFERROR(IF(OR($C53="",$C53="No CAS"),INDEX('DEQ Pollutant List'!$A$7:$A$614,MATCH($D53,'DEQ Pollutant List'!$C$7:$C$614,0)),INDEX('DEQ Pollutant List'!$A$7:$A$614,MATCH($C53,'DEQ Pollutant List'!$B$7:$B$614,0))),"")</f>
        <v/>
      </c>
      <c r="F53" s="93"/>
      <c r="G53" s="94"/>
      <c r="H53" s="80"/>
      <c r="I53" s="77"/>
      <c r="J53" s="81"/>
      <c r="K53" s="79"/>
      <c r="L53" s="77"/>
      <c r="M53" s="81"/>
      <c r="N53" s="79"/>
    </row>
    <row r="54" spans="1:14" x14ac:dyDescent="0.25">
      <c r="A54" s="59"/>
      <c r="B54" s="90"/>
      <c r="C54" s="89"/>
      <c r="D54" s="61" t="str">
        <f>IFERROR(IF(C54="No CAS","",INDEX('DEQ Pollutant List'!$C$7:$C$614,MATCH('5. Pollutant Emissions - MB'!C54,'DEQ Pollutant List'!$B$7:$B$614,0))),"")</f>
        <v/>
      </c>
      <c r="E54" s="201" t="str">
        <f>IFERROR(IF(OR($C54="",$C54="No CAS"),INDEX('DEQ Pollutant List'!$A$7:$A$614,MATCH($D54,'DEQ Pollutant List'!$C$7:$C$614,0)),INDEX('DEQ Pollutant List'!$A$7:$A$614,MATCH($C54,'DEQ Pollutant List'!$B$7:$B$614,0))),"")</f>
        <v/>
      </c>
      <c r="F54" s="93"/>
      <c r="G54" s="94"/>
      <c r="H54" s="80"/>
      <c r="I54" s="77"/>
      <c r="J54" s="81"/>
      <c r="K54" s="79"/>
      <c r="L54" s="77"/>
      <c r="M54" s="81"/>
      <c r="N54" s="79"/>
    </row>
    <row r="55" spans="1:14" x14ac:dyDescent="0.25">
      <c r="A55" s="59"/>
      <c r="B55" s="90"/>
      <c r="C55" s="89"/>
      <c r="D55" s="61" t="str">
        <f>IFERROR(IF(C55="No CAS","",INDEX('DEQ Pollutant List'!$C$7:$C$614,MATCH('5. Pollutant Emissions - MB'!C55,'DEQ Pollutant List'!$B$7:$B$614,0))),"")</f>
        <v/>
      </c>
      <c r="E55" s="201" t="str">
        <f>IFERROR(IF(OR($C55="",$C55="No CAS"),INDEX('DEQ Pollutant List'!$A$7:$A$614,MATCH($D55,'DEQ Pollutant List'!$C$7:$C$614,0)),INDEX('DEQ Pollutant List'!$A$7:$A$614,MATCH($C55,'DEQ Pollutant List'!$B$7:$B$614,0))),"")</f>
        <v/>
      </c>
      <c r="F55" s="93"/>
      <c r="G55" s="94"/>
      <c r="H55" s="80"/>
      <c r="I55" s="77"/>
      <c r="J55" s="81"/>
      <c r="K55" s="79"/>
      <c r="L55" s="77"/>
      <c r="M55" s="81"/>
      <c r="N55" s="79"/>
    </row>
    <row r="56" spans="1:14" x14ac:dyDescent="0.25">
      <c r="A56" s="59"/>
      <c r="B56" s="90"/>
      <c r="C56" s="89"/>
      <c r="D56" s="61" t="str">
        <f>IFERROR(IF(C56="No CAS","",INDEX('DEQ Pollutant List'!$C$7:$C$614,MATCH('5. Pollutant Emissions - MB'!C56,'DEQ Pollutant List'!$B$7:$B$614,0))),"")</f>
        <v/>
      </c>
      <c r="E56" s="201" t="str">
        <f>IFERROR(IF(OR($C56="",$C56="No CAS"),INDEX('DEQ Pollutant List'!$A$7:$A$614,MATCH($D56,'DEQ Pollutant List'!$C$7:$C$614,0)),INDEX('DEQ Pollutant List'!$A$7:$A$614,MATCH($C56,'DEQ Pollutant List'!$B$7:$B$614,0))),"")</f>
        <v/>
      </c>
      <c r="F56" s="93"/>
      <c r="G56" s="94"/>
      <c r="H56" s="80"/>
      <c r="I56" s="77"/>
      <c r="J56" s="81"/>
      <c r="K56" s="79"/>
      <c r="L56" s="77"/>
      <c r="M56" s="81"/>
      <c r="N56" s="79"/>
    </row>
    <row r="57" spans="1:14" x14ac:dyDescent="0.25">
      <c r="A57" s="59"/>
      <c r="B57" s="90"/>
      <c r="C57" s="89"/>
      <c r="D57" s="61" t="str">
        <f>IFERROR(IF(C57="No CAS","",INDEX('DEQ Pollutant List'!$C$7:$C$614,MATCH('5. Pollutant Emissions - MB'!C57,'DEQ Pollutant List'!$B$7:$B$614,0))),"")</f>
        <v/>
      </c>
      <c r="E57" s="201" t="str">
        <f>IFERROR(IF(OR($C57="",$C57="No CAS"),INDEX('DEQ Pollutant List'!$A$7:$A$614,MATCH($D57,'DEQ Pollutant List'!$C$7:$C$614,0)),INDEX('DEQ Pollutant List'!$A$7:$A$614,MATCH($C57,'DEQ Pollutant List'!$B$7:$B$614,0))),"")</f>
        <v/>
      </c>
      <c r="F57" s="93"/>
      <c r="G57" s="94"/>
      <c r="H57" s="80"/>
      <c r="I57" s="77"/>
      <c r="J57" s="81"/>
      <c r="K57" s="79"/>
      <c r="L57" s="77"/>
      <c r="M57" s="81"/>
      <c r="N57" s="79"/>
    </row>
    <row r="58" spans="1:14" x14ac:dyDescent="0.25">
      <c r="A58" s="59"/>
      <c r="B58" s="90"/>
      <c r="C58" s="89"/>
      <c r="D58" s="61" t="str">
        <f>IFERROR(IF(C58="No CAS","",INDEX('DEQ Pollutant List'!$C$7:$C$614,MATCH('5. Pollutant Emissions - MB'!C58,'DEQ Pollutant List'!$B$7:$B$614,0))),"")</f>
        <v/>
      </c>
      <c r="E58" s="201" t="str">
        <f>IFERROR(IF(OR($C58="",$C58="No CAS"),INDEX('DEQ Pollutant List'!$A$7:$A$614,MATCH($D58,'DEQ Pollutant List'!$C$7:$C$614,0)),INDEX('DEQ Pollutant List'!$A$7:$A$614,MATCH($C58,'DEQ Pollutant List'!$B$7:$B$614,0))),"")</f>
        <v/>
      </c>
      <c r="F58" s="93"/>
      <c r="G58" s="94"/>
      <c r="H58" s="80"/>
      <c r="I58" s="77"/>
      <c r="J58" s="81"/>
      <c r="K58" s="79"/>
      <c r="L58" s="77"/>
      <c r="M58" s="81"/>
      <c r="N58" s="79"/>
    </row>
    <row r="59" spans="1:14" x14ac:dyDescent="0.25">
      <c r="A59" s="59"/>
      <c r="B59" s="90"/>
      <c r="C59" s="89"/>
      <c r="D59" s="61" t="str">
        <f>IFERROR(IF(C59="No CAS","",INDEX('DEQ Pollutant List'!$C$7:$C$614,MATCH('5. Pollutant Emissions - MB'!C59,'DEQ Pollutant List'!$B$7:$B$614,0))),"")</f>
        <v/>
      </c>
      <c r="E59" s="201" t="str">
        <f>IFERROR(IF(OR($C59="",$C59="No CAS"),INDEX('DEQ Pollutant List'!$A$7:$A$614,MATCH($D59,'DEQ Pollutant List'!$C$7:$C$614,0)),INDEX('DEQ Pollutant List'!$A$7:$A$614,MATCH($C59,'DEQ Pollutant List'!$B$7:$B$614,0))),"")</f>
        <v/>
      </c>
      <c r="F59" s="93"/>
      <c r="G59" s="94"/>
      <c r="H59" s="80"/>
      <c r="I59" s="77"/>
      <c r="J59" s="81"/>
      <c r="K59" s="79"/>
      <c r="L59" s="77"/>
      <c r="M59" s="81"/>
      <c r="N59" s="79"/>
    </row>
    <row r="60" spans="1:14" x14ac:dyDescent="0.25">
      <c r="A60" s="59"/>
      <c r="B60" s="90"/>
      <c r="C60" s="89"/>
      <c r="D60" s="61" t="str">
        <f>IFERROR(IF(C60="No CAS","",INDEX('DEQ Pollutant List'!$C$7:$C$614,MATCH('5. Pollutant Emissions - MB'!C60,'DEQ Pollutant List'!$B$7:$B$614,0))),"")</f>
        <v/>
      </c>
      <c r="E60" s="201" t="str">
        <f>IFERROR(IF(OR($C60="",$C60="No CAS"),INDEX('DEQ Pollutant List'!$A$7:$A$614,MATCH($D60,'DEQ Pollutant List'!$C$7:$C$614,0)),INDEX('DEQ Pollutant List'!$A$7:$A$614,MATCH($C60,'DEQ Pollutant List'!$B$7:$B$614,0))),"")</f>
        <v/>
      </c>
      <c r="F60" s="93"/>
      <c r="G60" s="94"/>
      <c r="H60" s="80"/>
      <c r="I60" s="77"/>
      <c r="J60" s="81"/>
      <c r="K60" s="79"/>
      <c r="L60" s="77"/>
      <c r="M60" s="81"/>
      <c r="N60" s="79"/>
    </row>
    <row r="61" spans="1:14" x14ac:dyDescent="0.25">
      <c r="A61" s="59"/>
      <c r="B61" s="90"/>
      <c r="C61" s="89"/>
      <c r="D61" s="61" t="str">
        <f>IFERROR(IF(C61="No CAS","",INDEX('DEQ Pollutant List'!$C$7:$C$614,MATCH('5. Pollutant Emissions - MB'!C61,'DEQ Pollutant List'!$B$7:$B$614,0))),"")</f>
        <v/>
      </c>
      <c r="E61" s="201" t="str">
        <f>IFERROR(IF(OR($C61="",$C61="No CAS"),INDEX('DEQ Pollutant List'!$A$7:$A$614,MATCH($D61,'DEQ Pollutant List'!$C$7:$C$614,0)),INDEX('DEQ Pollutant List'!$A$7:$A$614,MATCH($C61,'DEQ Pollutant List'!$B$7:$B$614,0))),"")</f>
        <v/>
      </c>
      <c r="F61" s="93"/>
      <c r="G61" s="94"/>
      <c r="H61" s="80"/>
      <c r="I61" s="77"/>
      <c r="J61" s="81"/>
      <c r="K61" s="79"/>
      <c r="L61" s="77"/>
      <c r="M61" s="81"/>
      <c r="N61" s="79"/>
    </row>
    <row r="62" spans="1:14" x14ac:dyDescent="0.25">
      <c r="A62" s="59"/>
      <c r="B62" s="90"/>
      <c r="C62" s="89"/>
      <c r="D62" s="61" t="str">
        <f>IFERROR(IF(C62="No CAS","",INDEX('DEQ Pollutant List'!$C$7:$C$614,MATCH('5. Pollutant Emissions - MB'!C62,'DEQ Pollutant List'!$B$7:$B$614,0))),"")</f>
        <v/>
      </c>
      <c r="E62" s="201" t="str">
        <f>IFERROR(IF(OR($C62="",$C62="No CAS"),INDEX('DEQ Pollutant List'!$A$7:$A$614,MATCH($D62,'DEQ Pollutant List'!$C$7:$C$614,0)),INDEX('DEQ Pollutant List'!$A$7:$A$614,MATCH($C62,'DEQ Pollutant List'!$B$7:$B$614,0))),"")</f>
        <v/>
      </c>
      <c r="F62" s="93"/>
      <c r="G62" s="94"/>
      <c r="H62" s="80"/>
      <c r="I62" s="77"/>
      <c r="J62" s="81"/>
      <c r="K62" s="79"/>
      <c r="L62" s="77"/>
      <c r="M62" s="81"/>
      <c r="N62" s="79"/>
    </row>
    <row r="63" spans="1:14" x14ac:dyDescent="0.25">
      <c r="A63" s="59"/>
      <c r="B63" s="90"/>
      <c r="C63" s="89"/>
      <c r="D63" s="61" t="str">
        <f>IFERROR(IF(C63="No CAS","",INDEX('DEQ Pollutant List'!$C$7:$C$614,MATCH('5. Pollutant Emissions - MB'!C63,'DEQ Pollutant List'!$B$7:$B$614,0))),"")</f>
        <v/>
      </c>
      <c r="E63" s="201" t="str">
        <f>IFERROR(IF(OR($C63="",$C63="No CAS"),INDEX('DEQ Pollutant List'!$A$7:$A$614,MATCH($D63,'DEQ Pollutant List'!$C$7:$C$614,0)),INDEX('DEQ Pollutant List'!$A$7:$A$614,MATCH($C63,'DEQ Pollutant List'!$B$7:$B$614,0))),"")</f>
        <v/>
      </c>
      <c r="F63" s="93"/>
      <c r="G63" s="94"/>
      <c r="H63" s="80"/>
      <c r="I63" s="77"/>
      <c r="J63" s="81"/>
      <c r="K63" s="79"/>
      <c r="L63" s="77"/>
      <c r="M63" s="81"/>
      <c r="N63" s="79"/>
    </row>
    <row r="64" spans="1:14" x14ac:dyDescent="0.25">
      <c r="A64" s="59"/>
      <c r="B64" s="90"/>
      <c r="C64" s="89"/>
      <c r="D64" s="61" t="str">
        <f>IFERROR(IF(C64="No CAS","",INDEX('DEQ Pollutant List'!$C$7:$C$614,MATCH('5. Pollutant Emissions - MB'!C64,'DEQ Pollutant List'!$B$7:$B$614,0))),"")</f>
        <v/>
      </c>
      <c r="E64" s="201" t="str">
        <f>IFERROR(IF(OR($C64="",$C64="No CAS"),INDEX('DEQ Pollutant List'!$A$7:$A$614,MATCH($D64,'DEQ Pollutant List'!$C$7:$C$614,0)),INDEX('DEQ Pollutant List'!$A$7:$A$614,MATCH($C64,'DEQ Pollutant List'!$B$7:$B$614,0))),"")</f>
        <v/>
      </c>
      <c r="F64" s="93"/>
      <c r="G64" s="94"/>
      <c r="H64" s="80"/>
      <c r="I64" s="77"/>
      <c r="J64" s="81"/>
      <c r="K64" s="79"/>
      <c r="L64" s="77"/>
      <c r="M64" s="81"/>
      <c r="N64" s="79"/>
    </row>
    <row r="65" spans="1:14" x14ac:dyDescent="0.25">
      <c r="A65" s="59"/>
      <c r="B65" s="90"/>
      <c r="C65" s="89"/>
      <c r="D65" s="61" t="str">
        <f>IFERROR(IF(C65="No CAS","",INDEX('DEQ Pollutant List'!$C$7:$C$614,MATCH('5. Pollutant Emissions - MB'!C65,'DEQ Pollutant List'!$B$7:$B$614,0))),"")</f>
        <v/>
      </c>
      <c r="E65" s="201" t="str">
        <f>IFERROR(IF(OR($C65="",$C65="No CAS"),INDEX('DEQ Pollutant List'!$A$7:$A$614,MATCH($D65,'DEQ Pollutant List'!$C$7:$C$614,0)),INDEX('DEQ Pollutant List'!$A$7:$A$614,MATCH($C65,'DEQ Pollutant List'!$B$7:$B$614,0))),"")</f>
        <v/>
      </c>
      <c r="F65" s="93"/>
      <c r="G65" s="94"/>
      <c r="H65" s="80"/>
      <c r="I65" s="77"/>
      <c r="J65" s="81"/>
      <c r="K65" s="79"/>
      <c r="L65" s="77"/>
      <c r="M65" s="81"/>
      <c r="N65" s="79"/>
    </row>
    <row r="66" spans="1:14" x14ac:dyDescent="0.25">
      <c r="A66" s="59"/>
      <c r="B66" s="90"/>
      <c r="C66" s="89"/>
      <c r="D66" s="61" t="str">
        <f>IFERROR(IF(C66="No CAS","",INDEX('DEQ Pollutant List'!$C$7:$C$614,MATCH('5. Pollutant Emissions - MB'!C66,'DEQ Pollutant List'!$B$7:$B$614,0))),"")</f>
        <v/>
      </c>
      <c r="E66" s="201" t="str">
        <f>IFERROR(IF(OR($C66="",$C66="No CAS"),INDEX('DEQ Pollutant List'!$A$7:$A$614,MATCH($D66,'DEQ Pollutant List'!$C$7:$C$614,0)),INDEX('DEQ Pollutant List'!$A$7:$A$614,MATCH($C66,'DEQ Pollutant List'!$B$7:$B$614,0))),"")</f>
        <v/>
      </c>
      <c r="F66" s="93"/>
      <c r="G66" s="94"/>
      <c r="H66" s="80"/>
      <c r="I66" s="77"/>
      <c r="J66" s="81"/>
      <c r="K66" s="79"/>
      <c r="L66" s="77"/>
      <c r="M66" s="81"/>
      <c r="N66" s="79"/>
    </row>
    <row r="67" spans="1:14" x14ac:dyDescent="0.25">
      <c r="A67" s="59"/>
      <c r="B67" s="90"/>
      <c r="C67" s="89"/>
      <c r="D67" s="61" t="str">
        <f>IFERROR(IF(C67="No CAS","",INDEX('DEQ Pollutant List'!$C$7:$C$614,MATCH('5. Pollutant Emissions - MB'!C67,'DEQ Pollutant List'!$B$7:$B$614,0))),"")</f>
        <v/>
      </c>
      <c r="E67" s="201" t="str">
        <f>IFERROR(IF(OR($C67="",$C67="No CAS"),INDEX('DEQ Pollutant List'!$A$7:$A$614,MATCH($D67,'DEQ Pollutant List'!$C$7:$C$614,0)),INDEX('DEQ Pollutant List'!$A$7:$A$614,MATCH($C67,'DEQ Pollutant List'!$B$7:$B$614,0))),"")</f>
        <v/>
      </c>
      <c r="F67" s="93"/>
      <c r="G67" s="94"/>
      <c r="H67" s="80"/>
      <c r="I67" s="77"/>
      <c r="J67" s="81"/>
      <c r="K67" s="79"/>
      <c r="L67" s="77"/>
      <c r="M67" s="81"/>
      <c r="N67" s="79"/>
    </row>
    <row r="68" spans="1:14" x14ac:dyDescent="0.25">
      <c r="A68" s="59"/>
      <c r="B68" s="90"/>
      <c r="C68" s="89"/>
      <c r="D68" s="61" t="str">
        <f>IFERROR(IF(C68="No CAS","",INDEX('DEQ Pollutant List'!$C$7:$C$614,MATCH('5. Pollutant Emissions - MB'!C68,'DEQ Pollutant List'!$B$7:$B$614,0))),"")</f>
        <v/>
      </c>
      <c r="E68" s="201" t="str">
        <f>IFERROR(IF(OR($C68="",$C68="No CAS"),INDEX('DEQ Pollutant List'!$A$7:$A$614,MATCH($D68,'DEQ Pollutant List'!$C$7:$C$614,0)),INDEX('DEQ Pollutant List'!$A$7:$A$614,MATCH($C68,'DEQ Pollutant List'!$B$7:$B$614,0))),"")</f>
        <v/>
      </c>
      <c r="F68" s="93"/>
      <c r="G68" s="94"/>
      <c r="H68" s="80"/>
      <c r="I68" s="77"/>
      <c r="J68" s="81"/>
      <c r="K68" s="79"/>
      <c r="L68" s="77"/>
      <c r="M68" s="81"/>
      <c r="N68" s="79"/>
    </row>
    <row r="69" spans="1:14" x14ac:dyDescent="0.25">
      <c r="A69" s="59"/>
      <c r="B69" s="90"/>
      <c r="C69" s="89"/>
      <c r="D69" s="61" t="str">
        <f>IFERROR(IF(C69="No CAS","",INDEX('DEQ Pollutant List'!$C$7:$C$614,MATCH('5. Pollutant Emissions - MB'!C69,'DEQ Pollutant List'!$B$7:$B$614,0))),"")</f>
        <v/>
      </c>
      <c r="E69" s="201" t="str">
        <f>IFERROR(IF(OR($C69="",$C69="No CAS"),INDEX('DEQ Pollutant List'!$A$7:$A$614,MATCH($D69,'DEQ Pollutant List'!$C$7:$C$614,0)),INDEX('DEQ Pollutant List'!$A$7:$A$614,MATCH($C69,'DEQ Pollutant List'!$B$7:$B$614,0))),"")</f>
        <v/>
      </c>
      <c r="F69" s="93"/>
      <c r="G69" s="94"/>
      <c r="H69" s="80"/>
      <c r="I69" s="77"/>
      <c r="J69" s="81"/>
      <c r="K69" s="79"/>
      <c r="L69" s="77"/>
      <c r="M69" s="81"/>
      <c r="N69" s="79"/>
    </row>
    <row r="70" spans="1:14" x14ac:dyDescent="0.25">
      <c r="A70" s="59"/>
      <c r="B70" s="90"/>
      <c r="C70" s="89"/>
      <c r="D70" s="61" t="str">
        <f>IFERROR(IF(C70="No CAS","",INDEX('DEQ Pollutant List'!$C$7:$C$614,MATCH('5. Pollutant Emissions - MB'!C70,'DEQ Pollutant List'!$B$7:$B$614,0))),"")</f>
        <v/>
      </c>
      <c r="E70" s="201" t="str">
        <f>IFERROR(IF(OR($C70="",$C70="No CAS"),INDEX('DEQ Pollutant List'!$A$7:$A$614,MATCH($D70,'DEQ Pollutant List'!$C$7:$C$614,0)),INDEX('DEQ Pollutant List'!$A$7:$A$614,MATCH($C70,'DEQ Pollutant List'!$B$7:$B$614,0))),"")</f>
        <v/>
      </c>
      <c r="F70" s="93"/>
      <c r="G70" s="94"/>
      <c r="H70" s="80"/>
      <c r="I70" s="77"/>
      <c r="J70" s="81"/>
      <c r="K70" s="79"/>
      <c r="L70" s="77"/>
      <c r="M70" s="81"/>
      <c r="N70" s="79"/>
    </row>
    <row r="71" spans="1:14" x14ac:dyDescent="0.25">
      <c r="A71" s="59"/>
      <c r="B71" s="90"/>
      <c r="C71" s="89"/>
      <c r="D71" s="61" t="str">
        <f>IFERROR(IF(C71="No CAS","",INDEX('DEQ Pollutant List'!$C$7:$C$614,MATCH('5. Pollutant Emissions - MB'!C71,'DEQ Pollutant List'!$B$7:$B$614,0))),"")</f>
        <v/>
      </c>
      <c r="E71" s="201" t="str">
        <f>IFERROR(IF(OR($C71="",$C71="No CAS"),INDEX('DEQ Pollutant List'!$A$7:$A$614,MATCH($D71,'DEQ Pollutant List'!$C$7:$C$614,0)),INDEX('DEQ Pollutant List'!$A$7:$A$614,MATCH($C71,'DEQ Pollutant List'!$B$7:$B$614,0))),"")</f>
        <v/>
      </c>
      <c r="F71" s="93"/>
      <c r="G71" s="94"/>
      <c r="H71" s="80"/>
      <c r="I71" s="77"/>
      <c r="J71" s="81"/>
      <c r="K71" s="79"/>
      <c r="L71" s="77"/>
      <c r="M71" s="81"/>
      <c r="N71" s="79"/>
    </row>
    <row r="72" spans="1:14" x14ac:dyDescent="0.25">
      <c r="A72" s="59"/>
      <c r="B72" s="90"/>
      <c r="C72" s="89"/>
      <c r="D72" s="61" t="str">
        <f>IFERROR(IF(C72="No CAS","",INDEX('DEQ Pollutant List'!$C$7:$C$614,MATCH('5. Pollutant Emissions - MB'!C72,'DEQ Pollutant List'!$B$7:$B$614,0))),"")</f>
        <v/>
      </c>
      <c r="E72" s="201" t="str">
        <f>IFERROR(IF(OR($C72="",$C72="No CAS"),INDEX('DEQ Pollutant List'!$A$7:$A$614,MATCH($D72,'DEQ Pollutant List'!$C$7:$C$614,0)),INDEX('DEQ Pollutant List'!$A$7:$A$614,MATCH($C72,'DEQ Pollutant List'!$B$7:$B$614,0))),"")</f>
        <v/>
      </c>
      <c r="F72" s="93"/>
      <c r="G72" s="94"/>
      <c r="H72" s="80"/>
      <c r="I72" s="77"/>
      <c r="J72" s="81"/>
      <c r="K72" s="79"/>
      <c r="L72" s="77"/>
      <c r="M72" s="81"/>
      <c r="N72" s="79"/>
    </row>
    <row r="73" spans="1:14" x14ac:dyDescent="0.25">
      <c r="A73" s="59"/>
      <c r="B73" s="90"/>
      <c r="C73" s="89"/>
      <c r="D73" s="61" t="str">
        <f>IFERROR(IF(C73="No CAS","",INDEX('DEQ Pollutant List'!$C$7:$C$614,MATCH('5. Pollutant Emissions - MB'!C73,'DEQ Pollutant List'!$B$7:$B$614,0))),"")</f>
        <v/>
      </c>
      <c r="E73" s="201" t="str">
        <f>IFERROR(IF(OR($C73="",$C73="No CAS"),INDEX('DEQ Pollutant List'!$A$7:$A$614,MATCH($D73,'DEQ Pollutant List'!$C$7:$C$614,0)),INDEX('DEQ Pollutant List'!$A$7:$A$614,MATCH($C73,'DEQ Pollutant List'!$B$7:$B$614,0))),"")</f>
        <v/>
      </c>
      <c r="F73" s="93"/>
      <c r="G73" s="94"/>
      <c r="H73" s="80"/>
      <c r="I73" s="77"/>
      <c r="J73" s="81"/>
      <c r="K73" s="79"/>
      <c r="L73" s="77"/>
      <c r="M73" s="81"/>
      <c r="N73" s="79"/>
    </row>
    <row r="74" spans="1:14" x14ac:dyDescent="0.25">
      <c r="A74" s="59"/>
      <c r="B74" s="90"/>
      <c r="C74" s="89"/>
      <c r="D74" s="61" t="str">
        <f>IFERROR(IF(C74="No CAS","",INDEX('DEQ Pollutant List'!$C$7:$C$614,MATCH('5. Pollutant Emissions - MB'!C74,'DEQ Pollutant List'!$B$7:$B$614,0))),"")</f>
        <v/>
      </c>
      <c r="E74" s="201" t="str">
        <f>IFERROR(IF(OR($C74="",$C74="No CAS"),INDEX('DEQ Pollutant List'!$A$7:$A$614,MATCH($D74,'DEQ Pollutant List'!$C$7:$C$614,0)),INDEX('DEQ Pollutant List'!$A$7:$A$614,MATCH($C74,'DEQ Pollutant List'!$B$7:$B$614,0))),"")</f>
        <v/>
      </c>
      <c r="F74" s="93"/>
      <c r="G74" s="94"/>
      <c r="H74" s="80"/>
      <c r="I74" s="77"/>
      <c r="J74" s="81"/>
      <c r="K74" s="79"/>
      <c r="L74" s="77"/>
      <c r="M74" s="81"/>
      <c r="N74" s="79"/>
    </row>
    <row r="75" spans="1:14" x14ac:dyDescent="0.25">
      <c r="A75" s="59"/>
      <c r="B75" s="90"/>
      <c r="C75" s="89"/>
      <c r="D75" s="61" t="str">
        <f>IFERROR(IF(C75="No CAS","",INDEX('DEQ Pollutant List'!$C$7:$C$614,MATCH('5. Pollutant Emissions - MB'!C75,'DEQ Pollutant List'!$B$7:$B$614,0))),"")</f>
        <v/>
      </c>
      <c r="E75" s="201" t="str">
        <f>IFERROR(IF(OR($C75="",$C75="No CAS"),INDEX('DEQ Pollutant List'!$A$7:$A$614,MATCH($D75,'DEQ Pollutant List'!$C$7:$C$614,0)),INDEX('DEQ Pollutant List'!$A$7:$A$614,MATCH($C75,'DEQ Pollutant List'!$B$7:$B$614,0))),"")</f>
        <v/>
      </c>
      <c r="F75" s="93"/>
      <c r="G75" s="94"/>
      <c r="H75" s="80"/>
      <c r="I75" s="77"/>
      <c r="J75" s="81"/>
      <c r="K75" s="79"/>
      <c r="L75" s="77"/>
      <c r="M75" s="81"/>
      <c r="N75" s="79"/>
    </row>
    <row r="76" spans="1:14" x14ac:dyDescent="0.25">
      <c r="A76" s="59"/>
      <c r="B76" s="90"/>
      <c r="C76" s="89"/>
      <c r="D76" s="61" t="str">
        <f>IFERROR(IF(C76="No CAS","",INDEX('DEQ Pollutant List'!$C$7:$C$614,MATCH('5. Pollutant Emissions - MB'!C76,'DEQ Pollutant List'!$B$7:$B$614,0))),"")</f>
        <v/>
      </c>
      <c r="E76" s="201" t="str">
        <f>IFERROR(IF(OR($C76="",$C76="No CAS"),INDEX('DEQ Pollutant List'!$A$7:$A$614,MATCH($D76,'DEQ Pollutant List'!$C$7:$C$614,0)),INDEX('DEQ Pollutant List'!$A$7:$A$614,MATCH($C76,'DEQ Pollutant List'!$B$7:$B$614,0))),"")</f>
        <v/>
      </c>
      <c r="F76" s="93"/>
      <c r="G76" s="94"/>
      <c r="H76" s="80"/>
      <c r="I76" s="77"/>
      <c r="J76" s="81"/>
      <c r="K76" s="79"/>
      <c r="L76" s="77"/>
      <c r="M76" s="81"/>
      <c r="N76" s="79"/>
    </row>
    <row r="77" spans="1:14" x14ac:dyDescent="0.25">
      <c r="A77" s="59"/>
      <c r="B77" s="90"/>
      <c r="C77" s="89"/>
      <c r="D77" s="61" t="str">
        <f>IFERROR(IF(C77="No CAS","",INDEX('DEQ Pollutant List'!$C$7:$C$614,MATCH('5. Pollutant Emissions - MB'!C77,'DEQ Pollutant List'!$B$7:$B$614,0))),"")</f>
        <v/>
      </c>
      <c r="E77" s="201" t="str">
        <f>IFERROR(IF(OR($C77="",$C77="No CAS"),INDEX('DEQ Pollutant List'!$A$7:$A$614,MATCH($D77,'DEQ Pollutant List'!$C$7:$C$614,0)),INDEX('DEQ Pollutant List'!$A$7:$A$614,MATCH($C77,'DEQ Pollutant List'!$B$7:$B$614,0))),"")</f>
        <v/>
      </c>
      <c r="F77" s="93"/>
      <c r="G77" s="94"/>
      <c r="H77" s="80"/>
      <c r="I77" s="77"/>
      <c r="J77" s="81"/>
      <c r="K77" s="79"/>
      <c r="L77" s="77"/>
      <c r="M77" s="81"/>
      <c r="N77" s="79"/>
    </row>
    <row r="78" spans="1:14" x14ac:dyDescent="0.25">
      <c r="A78" s="59"/>
      <c r="B78" s="90"/>
      <c r="C78" s="89"/>
      <c r="D78" s="61" t="str">
        <f>IFERROR(IF(C78="No CAS","",INDEX('DEQ Pollutant List'!$C$7:$C$614,MATCH('5. Pollutant Emissions - MB'!C78,'DEQ Pollutant List'!$B$7:$B$614,0))),"")</f>
        <v/>
      </c>
      <c r="E78" s="201" t="str">
        <f>IFERROR(IF(OR($C78="",$C78="No CAS"),INDEX('DEQ Pollutant List'!$A$7:$A$614,MATCH($D78,'DEQ Pollutant List'!$C$7:$C$614,0)),INDEX('DEQ Pollutant List'!$A$7:$A$614,MATCH($C78,'DEQ Pollutant List'!$B$7:$B$614,0))),"")</f>
        <v/>
      </c>
      <c r="F78" s="93"/>
      <c r="G78" s="94"/>
      <c r="H78" s="80"/>
      <c r="I78" s="77"/>
      <c r="J78" s="81"/>
      <c r="K78" s="79"/>
      <c r="L78" s="77"/>
      <c r="M78" s="81"/>
      <c r="N78" s="79"/>
    </row>
    <row r="79" spans="1:14" x14ac:dyDescent="0.25">
      <c r="A79" s="59"/>
      <c r="B79" s="90"/>
      <c r="C79" s="89"/>
      <c r="D79" s="61" t="str">
        <f>IFERROR(IF(C79="No CAS","",INDEX('DEQ Pollutant List'!$C$7:$C$614,MATCH('5. Pollutant Emissions - MB'!C79,'DEQ Pollutant List'!$B$7:$B$614,0))),"")</f>
        <v/>
      </c>
      <c r="E79" s="201" t="str">
        <f>IFERROR(IF(OR($C79="",$C79="No CAS"),INDEX('DEQ Pollutant List'!$A$7:$A$614,MATCH($D79,'DEQ Pollutant List'!$C$7:$C$614,0)),INDEX('DEQ Pollutant List'!$A$7:$A$614,MATCH($C79,'DEQ Pollutant List'!$B$7:$B$614,0))),"")</f>
        <v/>
      </c>
      <c r="F79" s="93"/>
      <c r="G79" s="94"/>
      <c r="H79" s="80"/>
      <c r="I79" s="77"/>
      <c r="J79" s="81"/>
      <c r="K79" s="79"/>
      <c r="L79" s="77"/>
      <c r="M79" s="81"/>
      <c r="N79" s="79"/>
    </row>
    <row r="80" spans="1:14" x14ac:dyDescent="0.25">
      <c r="A80" s="59"/>
      <c r="B80" s="90"/>
      <c r="C80" s="89"/>
      <c r="D80" s="61" t="str">
        <f>IFERROR(IF(C80="No CAS","",INDEX('DEQ Pollutant List'!$C$7:$C$614,MATCH('5. Pollutant Emissions - MB'!C80,'DEQ Pollutant List'!$B$7:$B$614,0))),"")</f>
        <v/>
      </c>
      <c r="E80" s="201" t="str">
        <f>IFERROR(IF(OR($C80="",$C80="No CAS"),INDEX('DEQ Pollutant List'!$A$7:$A$614,MATCH($D80,'DEQ Pollutant List'!$C$7:$C$614,0)),INDEX('DEQ Pollutant List'!$A$7:$A$614,MATCH($C80,'DEQ Pollutant List'!$B$7:$B$614,0))),"")</f>
        <v/>
      </c>
      <c r="F80" s="93"/>
      <c r="G80" s="94"/>
      <c r="H80" s="80"/>
      <c r="I80" s="77"/>
      <c r="J80" s="81"/>
      <c r="K80" s="79"/>
      <c r="L80" s="77"/>
      <c r="M80" s="81"/>
      <c r="N80" s="79"/>
    </row>
    <row r="81" spans="1:14" x14ac:dyDescent="0.25">
      <c r="A81" s="59"/>
      <c r="B81" s="90"/>
      <c r="C81" s="89"/>
      <c r="D81" s="61" t="str">
        <f>IFERROR(IF(C81="No CAS","",INDEX('DEQ Pollutant List'!$C$7:$C$614,MATCH('5. Pollutant Emissions - MB'!C81,'DEQ Pollutant List'!$B$7:$B$614,0))),"")</f>
        <v/>
      </c>
      <c r="E81" s="201" t="str">
        <f>IFERROR(IF(OR($C81="",$C81="No CAS"),INDEX('DEQ Pollutant List'!$A$7:$A$614,MATCH($D81,'DEQ Pollutant List'!$C$7:$C$614,0)),INDEX('DEQ Pollutant List'!$A$7:$A$614,MATCH($C81,'DEQ Pollutant List'!$B$7:$B$614,0))),"")</f>
        <v/>
      </c>
      <c r="F81" s="93"/>
      <c r="G81" s="94"/>
      <c r="H81" s="80"/>
      <c r="I81" s="77"/>
      <c r="J81" s="81"/>
      <c r="K81" s="79"/>
      <c r="L81" s="77"/>
      <c r="M81" s="81"/>
      <c r="N81" s="79"/>
    </row>
    <row r="82" spans="1:14" x14ac:dyDescent="0.25">
      <c r="A82" s="59"/>
      <c r="B82" s="90"/>
      <c r="C82" s="89"/>
      <c r="D82" s="61" t="str">
        <f>IFERROR(IF(C82="No CAS","",INDEX('DEQ Pollutant List'!$C$7:$C$614,MATCH('5. Pollutant Emissions - MB'!C82,'DEQ Pollutant List'!$B$7:$B$614,0))),"")</f>
        <v/>
      </c>
      <c r="E82" s="201" t="str">
        <f>IFERROR(IF(OR($C82="",$C82="No CAS"),INDEX('DEQ Pollutant List'!$A$7:$A$614,MATCH($D82,'DEQ Pollutant List'!$C$7:$C$614,0)),INDEX('DEQ Pollutant List'!$A$7:$A$614,MATCH($C82,'DEQ Pollutant List'!$B$7:$B$614,0))),"")</f>
        <v/>
      </c>
      <c r="F82" s="93"/>
      <c r="G82" s="94"/>
      <c r="H82" s="80"/>
      <c r="I82" s="77"/>
      <c r="J82" s="81"/>
      <c r="K82" s="79"/>
      <c r="L82" s="77"/>
      <c r="M82" s="81"/>
      <c r="N82" s="79"/>
    </row>
    <row r="83" spans="1:14" x14ac:dyDescent="0.25">
      <c r="A83" s="59"/>
      <c r="B83" s="90"/>
      <c r="C83" s="89"/>
      <c r="D83" s="61" t="str">
        <f>IFERROR(IF(C83="No CAS","",INDEX('DEQ Pollutant List'!$C$7:$C$614,MATCH('5. Pollutant Emissions - MB'!C83,'DEQ Pollutant List'!$B$7:$B$614,0))),"")</f>
        <v/>
      </c>
      <c r="E83" s="201" t="str">
        <f>IFERROR(IF(OR($C83="",$C83="No CAS"),INDEX('DEQ Pollutant List'!$A$7:$A$614,MATCH($D83,'DEQ Pollutant List'!$C$7:$C$614,0)),INDEX('DEQ Pollutant List'!$A$7:$A$614,MATCH($C83,'DEQ Pollutant List'!$B$7:$B$614,0))),"")</f>
        <v/>
      </c>
      <c r="F83" s="93"/>
      <c r="G83" s="94"/>
      <c r="H83" s="80"/>
      <c r="I83" s="77"/>
      <c r="J83" s="81"/>
      <c r="K83" s="79"/>
      <c r="L83" s="77"/>
      <c r="M83" s="81"/>
      <c r="N83" s="79"/>
    </row>
    <row r="84" spans="1:14" x14ac:dyDescent="0.25">
      <c r="A84" s="59"/>
      <c r="B84" s="90"/>
      <c r="C84" s="89"/>
      <c r="D84" s="61" t="str">
        <f>IFERROR(IF(C84="No CAS","",INDEX('DEQ Pollutant List'!$C$7:$C$614,MATCH('5. Pollutant Emissions - MB'!C84,'DEQ Pollutant List'!$B$7:$B$614,0))),"")</f>
        <v/>
      </c>
      <c r="E84" s="201" t="str">
        <f>IFERROR(IF(OR($C84="",$C84="No CAS"),INDEX('DEQ Pollutant List'!$A$7:$A$614,MATCH($D84,'DEQ Pollutant List'!$C$7:$C$614,0)),INDEX('DEQ Pollutant List'!$A$7:$A$614,MATCH($C84,'DEQ Pollutant List'!$B$7:$B$614,0))),"")</f>
        <v/>
      </c>
      <c r="F84" s="93"/>
      <c r="G84" s="94"/>
      <c r="H84" s="80"/>
      <c r="I84" s="77"/>
      <c r="J84" s="81"/>
      <c r="K84" s="79"/>
      <c r="L84" s="77"/>
      <c r="M84" s="81"/>
      <c r="N84" s="79"/>
    </row>
    <row r="85" spans="1:14" x14ac:dyDescent="0.25">
      <c r="A85" s="59"/>
      <c r="B85" s="90"/>
      <c r="C85" s="89"/>
      <c r="D85" s="61" t="str">
        <f>IFERROR(IF(C85="No CAS","",INDEX('DEQ Pollutant List'!$C$7:$C$614,MATCH('5. Pollutant Emissions - MB'!C85,'DEQ Pollutant List'!$B$7:$B$614,0))),"")</f>
        <v/>
      </c>
      <c r="E85" s="201" t="str">
        <f>IFERROR(IF(OR($C85="",$C85="No CAS"),INDEX('DEQ Pollutant List'!$A$7:$A$614,MATCH($D85,'DEQ Pollutant List'!$C$7:$C$614,0)),INDEX('DEQ Pollutant List'!$A$7:$A$614,MATCH($C85,'DEQ Pollutant List'!$B$7:$B$614,0))),"")</f>
        <v/>
      </c>
      <c r="F85" s="93"/>
      <c r="G85" s="94"/>
      <c r="H85" s="80"/>
      <c r="I85" s="77"/>
      <c r="J85" s="81"/>
      <c r="K85" s="79"/>
      <c r="L85" s="77"/>
      <c r="M85" s="81"/>
      <c r="N85" s="79"/>
    </row>
    <row r="86" spans="1:14" x14ac:dyDescent="0.25">
      <c r="A86" s="59"/>
      <c r="B86" s="90"/>
      <c r="C86" s="89"/>
      <c r="D86" s="61" t="str">
        <f>IFERROR(IF(C86="No CAS","",INDEX('DEQ Pollutant List'!$C$7:$C$614,MATCH('5. Pollutant Emissions - MB'!C86,'DEQ Pollutant List'!$B$7:$B$614,0))),"")</f>
        <v/>
      </c>
      <c r="E86" s="201" t="str">
        <f>IFERROR(IF(OR($C86="",$C86="No CAS"),INDEX('DEQ Pollutant List'!$A$7:$A$614,MATCH($D86,'DEQ Pollutant List'!$C$7:$C$614,0)),INDEX('DEQ Pollutant List'!$A$7:$A$614,MATCH($C86,'DEQ Pollutant List'!$B$7:$B$614,0))),"")</f>
        <v/>
      </c>
      <c r="F86" s="93"/>
      <c r="G86" s="94"/>
      <c r="H86" s="80"/>
      <c r="I86" s="77"/>
      <c r="J86" s="81"/>
      <c r="K86" s="79"/>
      <c r="L86" s="77"/>
      <c r="M86" s="81"/>
      <c r="N86" s="79"/>
    </row>
    <row r="87" spans="1:14" x14ac:dyDescent="0.25">
      <c r="A87" s="59"/>
      <c r="B87" s="90"/>
      <c r="C87" s="89"/>
      <c r="D87" s="61" t="str">
        <f>IFERROR(IF(C87="No CAS","",INDEX('DEQ Pollutant List'!$C$7:$C$614,MATCH('5. Pollutant Emissions - MB'!C87,'DEQ Pollutant List'!$B$7:$B$614,0))),"")</f>
        <v/>
      </c>
      <c r="E87" s="201" t="str">
        <f>IFERROR(IF(OR($C87="",$C87="No CAS"),INDEX('DEQ Pollutant List'!$A$7:$A$614,MATCH($D87,'DEQ Pollutant List'!$C$7:$C$614,0)),INDEX('DEQ Pollutant List'!$A$7:$A$614,MATCH($C87,'DEQ Pollutant List'!$B$7:$B$614,0))),"")</f>
        <v/>
      </c>
      <c r="F87" s="93"/>
      <c r="G87" s="94"/>
      <c r="H87" s="80"/>
      <c r="I87" s="77"/>
      <c r="J87" s="81"/>
      <c r="K87" s="79"/>
      <c r="L87" s="77"/>
      <c r="M87" s="81"/>
      <c r="N87" s="79"/>
    </row>
    <row r="88" spans="1:14" x14ac:dyDescent="0.25">
      <c r="A88" s="59"/>
      <c r="B88" s="90"/>
      <c r="C88" s="89"/>
      <c r="D88" s="61" t="str">
        <f>IFERROR(IF(C88="No CAS","",INDEX('DEQ Pollutant List'!$C$7:$C$614,MATCH('5. Pollutant Emissions - MB'!C88,'DEQ Pollutant List'!$B$7:$B$614,0))),"")</f>
        <v/>
      </c>
      <c r="E88" s="201" t="str">
        <f>IFERROR(IF(OR($C88="",$C88="No CAS"),INDEX('DEQ Pollutant List'!$A$7:$A$614,MATCH($D88,'DEQ Pollutant List'!$C$7:$C$614,0)),INDEX('DEQ Pollutant List'!$A$7:$A$614,MATCH($C88,'DEQ Pollutant List'!$B$7:$B$614,0))),"")</f>
        <v/>
      </c>
      <c r="F88" s="93"/>
      <c r="G88" s="94"/>
      <c r="H88" s="80"/>
      <c r="I88" s="77"/>
      <c r="J88" s="81"/>
      <c r="K88" s="79"/>
      <c r="L88" s="77"/>
      <c r="M88" s="81"/>
      <c r="N88" s="79"/>
    </row>
    <row r="89" spans="1:14" x14ac:dyDescent="0.25">
      <c r="A89" s="59"/>
      <c r="B89" s="90"/>
      <c r="C89" s="89"/>
      <c r="D89" s="61" t="str">
        <f>IFERROR(IF(C89="No CAS","",INDEX('DEQ Pollutant List'!$C$7:$C$614,MATCH('5. Pollutant Emissions - MB'!C89,'DEQ Pollutant List'!$B$7:$B$614,0))),"")</f>
        <v/>
      </c>
      <c r="E89" s="201" t="str">
        <f>IFERROR(IF(OR($C89="",$C89="No CAS"),INDEX('DEQ Pollutant List'!$A$7:$A$614,MATCH($D89,'DEQ Pollutant List'!$C$7:$C$614,0)),INDEX('DEQ Pollutant List'!$A$7:$A$614,MATCH($C89,'DEQ Pollutant List'!$B$7:$B$614,0))),"")</f>
        <v/>
      </c>
      <c r="F89" s="93"/>
      <c r="G89" s="94"/>
      <c r="H89" s="80"/>
      <c r="I89" s="77"/>
      <c r="J89" s="81"/>
      <c r="K89" s="79"/>
      <c r="L89" s="77"/>
      <c r="M89" s="81"/>
      <c r="N89" s="79"/>
    </row>
    <row r="90" spans="1:14" x14ac:dyDescent="0.25">
      <c r="A90" s="59"/>
      <c r="B90" s="90"/>
      <c r="C90" s="89"/>
      <c r="D90" s="61" t="str">
        <f>IFERROR(IF(C90="No CAS","",INDEX('DEQ Pollutant List'!$C$7:$C$614,MATCH('5. Pollutant Emissions - MB'!C90,'DEQ Pollutant List'!$B$7:$B$614,0))),"")</f>
        <v/>
      </c>
      <c r="E90" s="201" t="str">
        <f>IFERROR(IF(OR($C90="",$C90="No CAS"),INDEX('DEQ Pollutant List'!$A$7:$A$614,MATCH($D90,'DEQ Pollutant List'!$C$7:$C$614,0)),INDEX('DEQ Pollutant List'!$A$7:$A$614,MATCH($C90,'DEQ Pollutant List'!$B$7:$B$614,0))),"")</f>
        <v/>
      </c>
      <c r="F90" s="93"/>
      <c r="G90" s="94"/>
      <c r="H90" s="80"/>
      <c r="I90" s="77"/>
      <c r="J90" s="81"/>
      <c r="K90" s="79"/>
      <c r="L90" s="77"/>
      <c r="M90" s="81"/>
      <c r="N90" s="79"/>
    </row>
    <row r="91" spans="1:14" x14ac:dyDescent="0.25">
      <c r="A91" s="59"/>
      <c r="B91" s="90"/>
      <c r="C91" s="89"/>
      <c r="D91" s="61" t="str">
        <f>IFERROR(IF(C91="No CAS","",INDEX('DEQ Pollutant List'!$C$7:$C$614,MATCH('5. Pollutant Emissions - MB'!C91,'DEQ Pollutant List'!$B$7:$B$614,0))),"")</f>
        <v/>
      </c>
      <c r="E91" s="201" t="str">
        <f>IFERROR(IF(OR($C91="",$C91="No CAS"),INDEX('DEQ Pollutant List'!$A$7:$A$614,MATCH($D91,'DEQ Pollutant List'!$C$7:$C$614,0)),INDEX('DEQ Pollutant List'!$A$7:$A$614,MATCH($C91,'DEQ Pollutant List'!$B$7:$B$614,0))),"")</f>
        <v/>
      </c>
      <c r="F91" s="93"/>
      <c r="G91" s="94"/>
      <c r="H91" s="80"/>
      <c r="I91" s="77"/>
      <c r="J91" s="81"/>
      <c r="K91" s="79"/>
      <c r="L91" s="77"/>
      <c r="M91" s="81"/>
      <c r="N91" s="79"/>
    </row>
    <row r="92" spans="1:14" x14ac:dyDescent="0.25">
      <c r="A92" s="59"/>
      <c r="B92" s="90"/>
      <c r="C92" s="89"/>
      <c r="D92" s="61" t="str">
        <f>IFERROR(IF(C92="No CAS","",INDEX('DEQ Pollutant List'!$C$7:$C$614,MATCH('5. Pollutant Emissions - MB'!C92,'DEQ Pollutant List'!$B$7:$B$614,0))),"")</f>
        <v/>
      </c>
      <c r="E92" s="201" t="str">
        <f>IFERROR(IF(OR($C92="",$C92="No CAS"),INDEX('DEQ Pollutant List'!$A$7:$A$614,MATCH($D92,'DEQ Pollutant List'!$C$7:$C$614,0)),INDEX('DEQ Pollutant List'!$A$7:$A$614,MATCH($C92,'DEQ Pollutant List'!$B$7:$B$614,0))),"")</f>
        <v/>
      </c>
      <c r="F92" s="93"/>
      <c r="G92" s="94"/>
      <c r="H92" s="80"/>
      <c r="I92" s="77"/>
      <c r="J92" s="81"/>
      <c r="K92" s="79"/>
      <c r="L92" s="77"/>
      <c r="M92" s="81"/>
      <c r="N92" s="79"/>
    </row>
    <row r="93" spans="1:14" x14ac:dyDescent="0.25">
      <c r="A93" s="59"/>
      <c r="B93" s="90"/>
      <c r="C93" s="89"/>
      <c r="D93" s="61" t="str">
        <f>IFERROR(IF(C93="No CAS","",INDEX('DEQ Pollutant List'!$C$7:$C$614,MATCH('5. Pollutant Emissions - MB'!C93,'DEQ Pollutant List'!$B$7:$B$614,0))),"")</f>
        <v/>
      </c>
      <c r="E93" s="201" t="str">
        <f>IFERROR(IF(OR($C93="",$C93="No CAS"),INDEX('DEQ Pollutant List'!$A$7:$A$614,MATCH($D93,'DEQ Pollutant List'!$C$7:$C$614,0)),INDEX('DEQ Pollutant List'!$A$7:$A$614,MATCH($C93,'DEQ Pollutant List'!$B$7:$B$614,0))),"")</f>
        <v/>
      </c>
      <c r="F93" s="93"/>
      <c r="G93" s="94"/>
      <c r="H93" s="80"/>
      <c r="I93" s="77"/>
      <c r="J93" s="81"/>
      <c r="K93" s="79"/>
      <c r="L93" s="77"/>
      <c r="M93" s="81"/>
      <c r="N93" s="79"/>
    </row>
    <row r="94" spans="1:14" x14ac:dyDescent="0.25">
      <c r="A94" s="59"/>
      <c r="B94" s="90"/>
      <c r="C94" s="89"/>
      <c r="D94" s="61" t="str">
        <f>IFERROR(IF(C94="No CAS","",INDEX('DEQ Pollutant List'!$C$7:$C$614,MATCH('5. Pollutant Emissions - MB'!C94,'DEQ Pollutant List'!$B$7:$B$614,0))),"")</f>
        <v/>
      </c>
      <c r="E94" s="201" t="str">
        <f>IFERROR(IF(OR($C94="",$C94="No CAS"),INDEX('DEQ Pollutant List'!$A$7:$A$614,MATCH($D94,'DEQ Pollutant List'!$C$7:$C$614,0)),INDEX('DEQ Pollutant List'!$A$7:$A$614,MATCH($C94,'DEQ Pollutant List'!$B$7:$B$614,0))),"")</f>
        <v/>
      </c>
      <c r="F94" s="93"/>
      <c r="G94" s="94"/>
      <c r="H94" s="80"/>
      <c r="I94" s="77"/>
      <c r="J94" s="81"/>
      <c r="K94" s="79"/>
      <c r="L94" s="77"/>
      <c r="M94" s="81"/>
      <c r="N94" s="79"/>
    </row>
    <row r="95" spans="1:14" x14ac:dyDescent="0.25">
      <c r="A95" s="59"/>
      <c r="B95" s="90"/>
      <c r="C95" s="89"/>
      <c r="D95" s="61" t="str">
        <f>IFERROR(IF(C95="No CAS","",INDEX('DEQ Pollutant List'!$C$7:$C$614,MATCH('5. Pollutant Emissions - MB'!C95,'DEQ Pollutant List'!$B$7:$B$614,0))),"")</f>
        <v/>
      </c>
      <c r="E95" s="201" t="str">
        <f>IFERROR(IF(OR($C95="",$C95="No CAS"),INDEX('DEQ Pollutant List'!$A$7:$A$614,MATCH($D95,'DEQ Pollutant List'!$C$7:$C$614,0)),INDEX('DEQ Pollutant List'!$A$7:$A$614,MATCH($C95,'DEQ Pollutant List'!$B$7:$B$614,0))),"")</f>
        <v/>
      </c>
      <c r="F95" s="93"/>
      <c r="G95" s="94"/>
      <c r="H95" s="80"/>
      <c r="I95" s="77"/>
      <c r="J95" s="81"/>
      <c r="K95" s="79"/>
      <c r="L95" s="77"/>
      <c r="M95" s="81"/>
      <c r="N95" s="79"/>
    </row>
    <row r="96" spans="1:14" x14ac:dyDescent="0.25">
      <c r="A96" s="59"/>
      <c r="B96" s="90"/>
      <c r="C96" s="89"/>
      <c r="D96" s="61" t="str">
        <f>IFERROR(IF(C96="No CAS","",INDEX('DEQ Pollutant List'!$C$7:$C$614,MATCH('5. Pollutant Emissions - MB'!C96,'DEQ Pollutant List'!$B$7:$B$614,0))),"")</f>
        <v/>
      </c>
      <c r="E96" s="201" t="str">
        <f>IFERROR(IF(OR($C96="",$C96="No CAS"),INDEX('DEQ Pollutant List'!$A$7:$A$614,MATCH($D96,'DEQ Pollutant List'!$C$7:$C$614,0)),INDEX('DEQ Pollutant List'!$A$7:$A$614,MATCH($C96,'DEQ Pollutant List'!$B$7:$B$614,0))),"")</f>
        <v/>
      </c>
      <c r="F96" s="93"/>
      <c r="G96" s="94"/>
      <c r="H96" s="80"/>
      <c r="I96" s="77"/>
      <c r="J96" s="81"/>
      <c r="K96" s="79"/>
      <c r="L96" s="77"/>
      <c r="M96" s="81"/>
      <c r="N96" s="79"/>
    </row>
    <row r="97" spans="1:14" x14ac:dyDescent="0.25">
      <c r="A97" s="59"/>
      <c r="B97" s="90"/>
      <c r="C97" s="89"/>
      <c r="D97" s="61" t="str">
        <f>IFERROR(IF(C97="No CAS","",INDEX('DEQ Pollutant List'!$C$7:$C$614,MATCH('5. Pollutant Emissions - MB'!C97,'DEQ Pollutant List'!$B$7:$B$614,0))),"")</f>
        <v/>
      </c>
      <c r="E97" s="201" t="str">
        <f>IFERROR(IF(OR($C97="",$C97="No CAS"),INDEX('DEQ Pollutant List'!$A$7:$A$614,MATCH($D97,'DEQ Pollutant List'!$C$7:$C$614,0)),INDEX('DEQ Pollutant List'!$A$7:$A$614,MATCH($C97,'DEQ Pollutant List'!$B$7:$B$614,0))),"")</f>
        <v/>
      </c>
      <c r="F97" s="93"/>
      <c r="G97" s="94"/>
      <c r="H97" s="80"/>
      <c r="I97" s="77"/>
      <c r="J97" s="81"/>
      <c r="K97" s="79"/>
      <c r="L97" s="77"/>
      <c r="M97" s="81"/>
      <c r="N97" s="79"/>
    </row>
    <row r="98" spans="1:14" x14ac:dyDescent="0.25">
      <c r="A98" s="59"/>
      <c r="B98" s="90"/>
      <c r="C98" s="89"/>
      <c r="D98" s="61" t="str">
        <f>IFERROR(IF(C98="No CAS","",INDEX('DEQ Pollutant List'!$C$7:$C$614,MATCH('5. Pollutant Emissions - MB'!C98,'DEQ Pollutant List'!$B$7:$B$614,0))),"")</f>
        <v/>
      </c>
      <c r="E98" s="201" t="str">
        <f>IFERROR(IF(OR($C98="",$C98="No CAS"),INDEX('DEQ Pollutant List'!$A$7:$A$614,MATCH($D98,'DEQ Pollutant List'!$C$7:$C$614,0)),INDEX('DEQ Pollutant List'!$A$7:$A$614,MATCH($C98,'DEQ Pollutant List'!$B$7:$B$614,0))),"")</f>
        <v/>
      </c>
      <c r="F98" s="93"/>
      <c r="G98" s="94"/>
      <c r="H98" s="80"/>
      <c r="I98" s="77"/>
      <c r="J98" s="81"/>
      <c r="K98" s="79"/>
      <c r="L98" s="77"/>
      <c r="M98" s="81"/>
      <c r="N98" s="79"/>
    </row>
    <row r="99" spans="1:14" x14ac:dyDescent="0.25">
      <c r="A99" s="59"/>
      <c r="B99" s="90"/>
      <c r="C99" s="89"/>
      <c r="D99" s="61" t="str">
        <f>IFERROR(IF(C99="No CAS","",INDEX('DEQ Pollutant List'!$C$7:$C$614,MATCH('5. Pollutant Emissions - MB'!C99,'DEQ Pollutant List'!$B$7:$B$614,0))),"")</f>
        <v/>
      </c>
      <c r="E99" s="201" t="str">
        <f>IFERROR(IF(OR($C99="",$C99="No CAS"),INDEX('DEQ Pollutant List'!$A$7:$A$614,MATCH($D99,'DEQ Pollutant List'!$C$7:$C$614,0)),INDEX('DEQ Pollutant List'!$A$7:$A$614,MATCH($C99,'DEQ Pollutant List'!$B$7:$B$614,0))),"")</f>
        <v/>
      </c>
      <c r="F99" s="93"/>
      <c r="G99" s="94"/>
      <c r="H99" s="80"/>
      <c r="I99" s="77"/>
      <c r="J99" s="81"/>
      <c r="K99" s="79"/>
      <c r="L99" s="77"/>
      <c r="M99" s="81"/>
      <c r="N99" s="79"/>
    </row>
    <row r="100" spans="1:14" x14ac:dyDescent="0.25">
      <c r="A100" s="59"/>
      <c r="B100" s="90"/>
      <c r="C100" s="89"/>
      <c r="D100" s="61" t="str">
        <f>IFERROR(IF(C100="No CAS","",INDEX('DEQ Pollutant List'!$C$7:$C$614,MATCH('5. Pollutant Emissions - MB'!C100,'DEQ Pollutant List'!$B$7:$B$614,0))),"")</f>
        <v/>
      </c>
      <c r="E100" s="201" t="str">
        <f>IFERROR(IF(OR($C100="",$C100="No CAS"),INDEX('DEQ Pollutant List'!$A$7:$A$614,MATCH($D100,'DEQ Pollutant List'!$C$7:$C$614,0)),INDEX('DEQ Pollutant List'!$A$7:$A$614,MATCH($C100,'DEQ Pollutant List'!$B$7:$B$614,0))),"")</f>
        <v/>
      </c>
      <c r="F100" s="93"/>
      <c r="G100" s="94"/>
      <c r="H100" s="80"/>
      <c r="I100" s="77"/>
      <c r="J100" s="81"/>
      <c r="K100" s="79"/>
      <c r="L100" s="77"/>
      <c r="M100" s="81"/>
      <c r="N100" s="79"/>
    </row>
    <row r="101" spans="1:14" x14ac:dyDescent="0.25">
      <c r="A101" s="59"/>
      <c r="B101" s="90"/>
      <c r="C101" s="89"/>
      <c r="D101" s="61" t="str">
        <f>IFERROR(IF(C101="No CAS","",INDEX('DEQ Pollutant List'!$C$7:$C$614,MATCH('5. Pollutant Emissions - MB'!C101,'DEQ Pollutant List'!$B$7:$B$614,0))),"")</f>
        <v/>
      </c>
      <c r="E101" s="201" t="str">
        <f>IFERROR(IF(OR($C101="",$C101="No CAS"),INDEX('DEQ Pollutant List'!$A$7:$A$614,MATCH($D101,'DEQ Pollutant List'!$C$7:$C$614,0)),INDEX('DEQ Pollutant List'!$A$7:$A$614,MATCH($C101,'DEQ Pollutant List'!$B$7:$B$614,0))),"")</f>
        <v/>
      </c>
      <c r="F101" s="93"/>
      <c r="G101" s="94"/>
      <c r="H101" s="80"/>
      <c r="I101" s="77"/>
      <c r="J101" s="81"/>
      <c r="K101" s="79"/>
      <c r="L101" s="77"/>
      <c r="M101" s="81"/>
      <c r="N101" s="79"/>
    </row>
    <row r="102" spans="1:14" x14ac:dyDescent="0.25">
      <c r="A102" s="59"/>
      <c r="B102" s="90"/>
      <c r="C102" s="89"/>
      <c r="D102" s="61" t="str">
        <f>IFERROR(IF(C102="No CAS","",INDEX('DEQ Pollutant List'!$C$7:$C$614,MATCH('5. Pollutant Emissions - MB'!C102,'DEQ Pollutant List'!$B$7:$B$614,0))),"")</f>
        <v/>
      </c>
      <c r="E102" s="201" t="str">
        <f>IFERROR(IF(OR($C102="",$C102="No CAS"),INDEX('DEQ Pollutant List'!$A$7:$A$614,MATCH($D102,'DEQ Pollutant List'!$C$7:$C$614,0)),INDEX('DEQ Pollutant List'!$A$7:$A$614,MATCH($C102,'DEQ Pollutant List'!$B$7:$B$614,0))),"")</f>
        <v/>
      </c>
      <c r="F102" s="93"/>
      <c r="G102" s="94"/>
      <c r="H102" s="80"/>
      <c r="I102" s="77"/>
      <c r="J102" s="81"/>
      <c r="K102" s="79"/>
      <c r="L102" s="77"/>
      <c r="M102" s="81"/>
      <c r="N102" s="79"/>
    </row>
    <row r="103" spans="1:14" x14ac:dyDescent="0.25">
      <c r="A103" s="59"/>
      <c r="B103" s="90"/>
      <c r="C103" s="89"/>
      <c r="D103" s="61" t="str">
        <f>IFERROR(IF(C103="No CAS","",INDEX('DEQ Pollutant List'!$C$7:$C$614,MATCH('5. Pollutant Emissions - MB'!C103,'DEQ Pollutant List'!$B$7:$B$614,0))),"")</f>
        <v/>
      </c>
      <c r="E103" s="201" t="str">
        <f>IFERROR(IF(OR($C103="",$C103="No CAS"),INDEX('DEQ Pollutant List'!$A$7:$A$614,MATCH($D103,'DEQ Pollutant List'!$C$7:$C$614,0)),INDEX('DEQ Pollutant List'!$A$7:$A$614,MATCH($C103,'DEQ Pollutant List'!$B$7:$B$614,0))),"")</f>
        <v/>
      </c>
      <c r="F103" s="93"/>
      <c r="G103" s="94"/>
      <c r="H103" s="80"/>
      <c r="I103" s="77"/>
      <c r="J103" s="81"/>
      <c r="K103" s="79"/>
      <c r="L103" s="77"/>
      <c r="M103" s="81"/>
      <c r="N103" s="79"/>
    </row>
    <row r="104" spans="1:14" x14ac:dyDescent="0.25">
      <c r="A104" s="59"/>
      <c r="B104" s="90"/>
      <c r="C104" s="89"/>
      <c r="D104" s="61" t="str">
        <f>IFERROR(IF(C104="No CAS","",INDEX('DEQ Pollutant List'!$C$7:$C$614,MATCH('5. Pollutant Emissions - MB'!C104,'DEQ Pollutant List'!$B$7:$B$614,0))),"")</f>
        <v/>
      </c>
      <c r="E104" s="201" t="str">
        <f>IFERROR(IF(OR($C104="",$C104="No CAS"),INDEX('DEQ Pollutant List'!$A$7:$A$614,MATCH($D104,'DEQ Pollutant List'!$C$7:$C$614,0)),INDEX('DEQ Pollutant List'!$A$7:$A$614,MATCH($C104,'DEQ Pollutant List'!$B$7:$B$614,0))),"")</f>
        <v/>
      </c>
      <c r="F104" s="93"/>
      <c r="G104" s="94"/>
      <c r="H104" s="80"/>
      <c r="I104" s="77"/>
      <c r="J104" s="81"/>
      <c r="K104" s="79"/>
      <c r="L104" s="77"/>
      <c r="M104" s="81"/>
      <c r="N104" s="79"/>
    </row>
    <row r="105" spans="1:14" x14ac:dyDescent="0.25">
      <c r="A105" s="59"/>
      <c r="B105" s="90"/>
      <c r="C105" s="89"/>
      <c r="D105" s="61" t="str">
        <f>IFERROR(IF(C105="No CAS","",INDEX('DEQ Pollutant List'!$C$7:$C$614,MATCH('5. Pollutant Emissions - MB'!C105,'DEQ Pollutant List'!$B$7:$B$614,0))),"")</f>
        <v/>
      </c>
      <c r="E105" s="201" t="str">
        <f>IFERROR(IF(OR($C105="",$C105="No CAS"),INDEX('DEQ Pollutant List'!$A$7:$A$614,MATCH($D105,'DEQ Pollutant List'!$C$7:$C$614,0)),INDEX('DEQ Pollutant List'!$A$7:$A$614,MATCH($C105,'DEQ Pollutant List'!$B$7:$B$614,0))),"")</f>
        <v/>
      </c>
      <c r="F105" s="93"/>
      <c r="G105" s="94"/>
      <c r="H105" s="80"/>
      <c r="I105" s="77"/>
      <c r="J105" s="81"/>
      <c r="K105" s="79"/>
      <c r="L105" s="77"/>
      <c r="M105" s="81"/>
      <c r="N105" s="79"/>
    </row>
    <row r="106" spans="1:14" x14ac:dyDescent="0.25">
      <c r="A106" s="59"/>
      <c r="B106" s="90"/>
      <c r="C106" s="89"/>
      <c r="D106" s="61" t="str">
        <f>IFERROR(IF(C106="No CAS","",INDEX('DEQ Pollutant List'!$C$7:$C$614,MATCH('5. Pollutant Emissions - MB'!C106,'DEQ Pollutant List'!$B$7:$B$614,0))),"")</f>
        <v/>
      </c>
      <c r="E106" s="201" t="str">
        <f>IFERROR(IF(OR($C106="",$C106="No CAS"),INDEX('DEQ Pollutant List'!$A$7:$A$614,MATCH($D106,'DEQ Pollutant List'!$C$7:$C$614,0)),INDEX('DEQ Pollutant List'!$A$7:$A$614,MATCH($C106,'DEQ Pollutant List'!$B$7:$B$614,0))),"")</f>
        <v/>
      </c>
      <c r="F106" s="93"/>
      <c r="G106" s="94"/>
      <c r="H106" s="80"/>
      <c r="I106" s="77"/>
      <c r="J106" s="81"/>
      <c r="K106" s="79"/>
      <c r="L106" s="77"/>
      <c r="M106" s="81"/>
      <c r="N106" s="79"/>
    </row>
    <row r="107" spans="1:14" x14ac:dyDescent="0.25">
      <c r="A107" s="59"/>
      <c r="B107" s="90"/>
      <c r="C107" s="89"/>
      <c r="D107" s="61" t="str">
        <f>IFERROR(IF(C107="No CAS","",INDEX('DEQ Pollutant List'!$C$7:$C$614,MATCH('5. Pollutant Emissions - MB'!C107,'DEQ Pollutant List'!$B$7:$B$614,0))),"")</f>
        <v/>
      </c>
      <c r="E107" s="201" t="str">
        <f>IFERROR(IF(OR($C107="",$C107="No CAS"),INDEX('DEQ Pollutant List'!$A$7:$A$614,MATCH($D107,'DEQ Pollutant List'!$C$7:$C$614,0)),INDEX('DEQ Pollutant List'!$A$7:$A$614,MATCH($C107,'DEQ Pollutant List'!$B$7:$B$614,0))),"")</f>
        <v/>
      </c>
      <c r="F107" s="93"/>
      <c r="G107" s="94"/>
      <c r="H107" s="80"/>
      <c r="I107" s="77"/>
      <c r="J107" s="81"/>
      <c r="K107" s="79"/>
      <c r="L107" s="77"/>
      <c r="M107" s="81"/>
      <c r="N107" s="79"/>
    </row>
    <row r="108" spans="1:14" x14ac:dyDescent="0.25">
      <c r="A108" s="59"/>
      <c r="B108" s="90"/>
      <c r="C108" s="89"/>
      <c r="D108" s="61" t="str">
        <f>IFERROR(IF(C108="No CAS","",INDEX('DEQ Pollutant List'!$C$7:$C$614,MATCH('5. Pollutant Emissions - MB'!C108,'DEQ Pollutant List'!$B$7:$B$614,0))),"")</f>
        <v/>
      </c>
      <c r="E108" s="201" t="str">
        <f>IFERROR(IF(OR($C108="",$C108="No CAS"),INDEX('DEQ Pollutant List'!$A$7:$A$614,MATCH($D108,'DEQ Pollutant List'!$C$7:$C$614,0)),INDEX('DEQ Pollutant List'!$A$7:$A$614,MATCH($C108,'DEQ Pollutant List'!$B$7:$B$614,0))),"")</f>
        <v/>
      </c>
      <c r="F108" s="93"/>
      <c r="G108" s="94"/>
      <c r="H108" s="80"/>
      <c r="I108" s="77"/>
      <c r="J108" s="81"/>
      <c r="K108" s="79"/>
      <c r="L108" s="77"/>
      <c r="M108" s="81"/>
      <c r="N108" s="79"/>
    </row>
    <row r="109" spans="1:14" x14ac:dyDescent="0.25">
      <c r="A109" s="59"/>
      <c r="B109" s="90"/>
      <c r="C109" s="89"/>
      <c r="D109" s="61" t="str">
        <f>IFERROR(IF(C109="No CAS","",INDEX('DEQ Pollutant List'!$C$7:$C$614,MATCH('5. Pollutant Emissions - MB'!C109,'DEQ Pollutant List'!$B$7:$B$614,0))),"")</f>
        <v/>
      </c>
      <c r="E109" s="201" t="str">
        <f>IFERROR(IF(OR($C109="",$C109="No CAS"),INDEX('DEQ Pollutant List'!$A$7:$A$614,MATCH($D109,'DEQ Pollutant List'!$C$7:$C$614,0)),INDEX('DEQ Pollutant List'!$A$7:$A$614,MATCH($C109,'DEQ Pollutant List'!$B$7:$B$614,0))),"")</f>
        <v/>
      </c>
      <c r="F109" s="93"/>
      <c r="G109" s="94"/>
      <c r="H109" s="80"/>
      <c r="I109" s="77"/>
      <c r="J109" s="81"/>
      <c r="K109" s="79"/>
      <c r="L109" s="77"/>
      <c r="M109" s="81"/>
      <c r="N109" s="79"/>
    </row>
    <row r="110" spans="1:14" x14ac:dyDescent="0.25">
      <c r="A110" s="59"/>
      <c r="B110" s="90"/>
      <c r="C110" s="89"/>
      <c r="D110" s="61" t="str">
        <f>IFERROR(IF(C110="No CAS","",INDEX('DEQ Pollutant List'!$C$7:$C$614,MATCH('5. Pollutant Emissions - MB'!C110,'DEQ Pollutant List'!$B$7:$B$614,0))),"")</f>
        <v/>
      </c>
      <c r="E110" s="201" t="str">
        <f>IFERROR(IF(OR($C110="",$C110="No CAS"),INDEX('DEQ Pollutant List'!$A$7:$A$614,MATCH($D110,'DEQ Pollutant List'!$C$7:$C$614,0)),INDEX('DEQ Pollutant List'!$A$7:$A$614,MATCH($C110,'DEQ Pollutant List'!$B$7:$B$614,0))),"")</f>
        <v/>
      </c>
      <c r="F110" s="93"/>
      <c r="G110" s="94"/>
      <c r="H110" s="80"/>
      <c r="I110" s="77"/>
      <c r="J110" s="81"/>
      <c r="K110" s="79"/>
      <c r="L110" s="77"/>
      <c r="M110" s="81"/>
      <c r="N110" s="79"/>
    </row>
    <row r="111" spans="1:14" x14ac:dyDescent="0.25">
      <c r="A111" s="59"/>
      <c r="B111" s="90"/>
      <c r="C111" s="89"/>
      <c r="D111" s="61" t="str">
        <f>IFERROR(IF(C111="No CAS","",INDEX('DEQ Pollutant List'!$C$7:$C$614,MATCH('5. Pollutant Emissions - MB'!C111,'DEQ Pollutant List'!$B$7:$B$614,0))),"")</f>
        <v/>
      </c>
      <c r="E111" s="201" t="str">
        <f>IFERROR(IF(OR($C111="",$C111="No CAS"),INDEX('DEQ Pollutant List'!$A$7:$A$614,MATCH($D111,'DEQ Pollutant List'!$C$7:$C$614,0)),INDEX('DEQ Pollutant List'!$A$7:$A$614,MATCH($C111,'DEQ Pollutant List'!$B$7:$B$614,0))),"")</f>
        <v/>
      </c>
      <c r="F111" s="93"/>
      <c r="G111" s="94"/>
      <c r="H111" s="80"/>
      <c r="I111" s="77"/>
      <c r="J111" s="81"/>
      <c r="K111" s="79"/>
      <c r="L111" s="77"/>
      <c r="M111" s="81"/>
      <c r="N111" s="79"/>
    </row>
    <row r="112" spans="1:14" x14ac:dyDescent="0.25">
      <c r="A112" s="59"/>
      <c r="B112" s="90"/>
      <c r="C112" s="89"/>
      <c r="D112" s="61" t="str">
        <f>IFERROR(IF(C112="No CAS","",INDEX('DEQ Pollutant List'!$C$7:$C$614,MATCH('5. Pollutant Emissions - MB'!C112,'DEQ Pollutant List'!$B$7:$B$614,0))),"")</f>
        <v/>
      </c>
      <c r="E112" s="201" t="str">
        <f>IFERROR(IF(OR($C112="",$C112="No CAS"),INDEX('DEQ Pollutant List'!$A$7:$A$614,MATCH($D112,'DEQ Pollutant List'!$C$7:$C$614,0)),INDEX('DEQ Pollutant List'!$A$7:$A$614,MATCH($C112,'DEQ Pollutant List'!$B$7:$B$614,0))),"")</f>
        <v/>
      </c>
      <c r="F112" s="93"/>
      <c r="G112" s="94"/>
      <c r="H112" s="80"/>
      <c r="I112" s="77"/>
      <c r="J112" s="81"/>
      <c r="K112" s="79"/>
      <c r="L112" s="77"/>
      <c r="M112" s="81"/>
      <c r="N112" s="79"/>
    </row>
    <row r="113" spans="1:14" x14ac:dyDescent="0.25">
      <c r="A113" s="59"/>
      <c r="B113" s="90"/>
      <c r="C113" s="89"/>
      <c r="D113" s="61" t="str">
        <f>IFERROR(IF(C113="No CAS","",INDEX('DEQ Pollutant List'!$C$7:$C$614,MATCH('5. Pollutant Emissions - MB'!C113,'DEQ Pollutant List'!$B$7:$B$614,0))),"")</f>
        <v/>
      </c>
      <c r="E113" s="201" t="str">
        <f>IFERROR(IF(OR($C113="",$C113="No CAS"),INDEX('DEQ Pollutant List'!$A$7:$A$614,MATCH($D113,'DEQ Pollutant List'!$C$7:$C$614,0)),INDEX('DEQ Pollutant List'!$A$7:$A$614,MATCH($C113,'DEQ Pollutant List'!$B$7:$B$614,0))),"")</f>
        <v/>
      </c>
      <c r="F113" s="93"/>
      <c r="G113" s="94"/>
      <c r="H113" s="80"/>
      <c r="I113" s="77"/>
      <c r="J113" s="81"/>
      <c r="K113" s="79"/>
      <c r="L113" s="77"/>
      <c r="M113" s="81"/>
      <c r="N113" s="79"/>
    </row>
    <row r="114" spans="1:14" x14ac:dyDescent="0.25">
      <c r="A114" s="59"/>
      <c r="B114" s="90"/>
      <c r="C114" s="89"/>
      <c r="D114" s="61" t="str">
        <f>IFERROR(IF(C114="No CAS","",INDEX('DEQ Pollutant List'!$C$7:$C$614,MATCH('5. Pollutant Emissions - MB'!C114,'DEQ Pollutant List'!$B$7:$B$614,0))),"")</f>
        <v/>
      </c>
      <c r="E114" s="201" t="str">
        <f>IFERROR(IF(OR($C114="",$C114="No CAS"),INDEX('DEQ Pollutant List'!$A$7:$A$614,MATCH($D114,'DEQ Pollutant List'!$C$7:$C$614,0)),INDEX('DEQ Pollutant List'!$A$7:$A$614,MATCH($C114,'DEQ Pollutant List'!$B$7:$B$614,0))),"")</f>
        <v/>
      </c>
      <c r="F114" s="93"/>
      <c r="G114" s="94"/>
      <c r="H114" s="80"/>
      <c r="I114" s="77"/>
      <c r="J114" s="81"/>
      <c r="K114" s="79"/>
      <c r="L114" s="77"/>
      <c r="M114" s="81"/>
      <c r="N114" s="79"/>
    </row>
    <row r="115" spans="1:14" x14ac:dyDescent="0.25">
      <c r="A115" s="59"/>
      <c r="B115" s="90"/>
      <c r="C115" s="89"/>
      <c r="D115" s="61" t="str">
        <f>IFERROR(IF(C115="No CAS","",INDEX('DEQ Pollutant List'!$C$7:$C$614,MATCH('5. Pollutant Emissions - MB'!C115,'DEQ Pollutant List'!$B$7:$B$614,0))),"")</f>
        <v/>
      </c>
      <c r="E115" s="201" t="str">
        <f>IFERROR(IF(OR($C115="",$C115="No CAS"),INDEX('DEQ Pollutant List'!$A$7:$A$614,MATCH($D115,'DEQ Pollutant List'!$C$7:$C$614,0)),INDEX('DEQ Pollutant List'!$A$7:$A$614,MATCH($C115,'DEQ Pollutant List'!$B$7:$B$614,0))),"")</f>
        <v/>
      </c>
      <c r="F115" s="93"/>
      <c r="G115" s="94"/>
      <c r="H115" s="80"/>
      <c r="I115" s="77"/>
      <c r="J115" s="81"/>
      <c r="K115" s="79"/>
      <c r="L115" s="77"/>
      <c r="M115" s="81"/>
      <c r="N115" s="79"/>
    </row>
    <row r="116" spans="1:14" x14ac:dyDescent="0.25">
      <c r="A116" s="59"/>
      <c r="B116" s="90"/>
      <c r="C116" s="89"/>
      <c r="D116" s="61" t="str">
        <f>IFERROR(IF(C116="No CAS","",INDEX('DEQ Pollutant List'!$C$7:$C$614,MATCH('5. Pollutant Emissions - MB'!C116,'DEQ Pollutant List'!$B$7:$B$614,0))),"")</f>
        <v/>
      </c>
      <c r="E116" s="201" t="str">
        <f>IFERROR(IF(OR($C116="",$C116="No CAS"),INDEX('DEQ Pollutant List'!$A$7:$A$614,MATCH($D116,'DEQ Pollutant List'!$C$7:$C$614,0)),INDEX('DEQ Pollutant List'!$A$7:$A$614,MATCH($C116,'DEQ Pollutant List'!$B$7:$B$614,0))),"")</f>
        <v/>
      </c>
      <c r="F116" s="93"/>
      <c r="G116" s="94"/>
      <c r="H116" s="80"/>
      <c r="I116" s="77"/>
      <c r="J116" s="81"/>
      <c r="K116" s="79"/>
      <c r="L116" s="77"/>
      <c r="M116" s="81"/>
      <c r="N116" s="79"/>
    </row>
    <row r="117" spans="1:14" x14ac:dyDescent="0.25">
      <c r="A117" s="59"/>
      <c r="B117" s="90"/>
      <c r="C117" s="89"/>
      <c r="D117" s="61" t="str">
        <f>IFERROR(IF(C117="No CAS","",INDEX('DEQ Pollutant List'!$C$7:$C$614,MATCH('5. Pollutant Emissions - MB'!C117,'DEQ Pollutant List'!$B$7:$B$614,0))),"")</f>
        <v/>
      </c>
      <c r="E117" s="201" t="str">
        <f>IFERROR(IF(OR($C117="",$C117="No CAS"),INDEX('DEQ Pollutant List'!$A$7:$A$614,MATCH($D117,'DEQ Pollutant List'!$C$7:$C$614,0)),INDEX('DEQ Pollutant List'!$A$7:$A$614,MATCH($C117,'DEQ Pollutant List'!$B$7:$B$614,0))),"")</f>
        <v/>
      </c>
      <c r="F117" s="93"/>
      <c r="G117" s="94"/>
      <c r="H117" s="80"/>
      <c r="I117" s="77"/>
      <c r="J117" s="81"/>
      <c r="K117" s="79"/>
      <c r="L117" s="77"/>
      <c r="M117" s="81"/>
      <c r="N117" s="79"/>
    </row>
    <row r="118" spans="1:14" x14ac:dyDescent="0.25">
      <c r="A118" s="59"/>
      <c r="B118" s="90"/>
      <c r="C118" s="89"/>
      <c r="D118" s="61" t="str">
        <f>IFERROR(IF(C118="No CAS","",INDEX('DEQ Pollutant List'!$C$7:$C$614,MATCH('5. Pollutant Emissions - MB'!C118,'DEQ Pollutant List'!$B$7:$B$614,0))),"")</f>
        <v/>
      </c>
      <c r="E118" s="201" t="str">
        <f>IFERROR(IF(OR($C118="",$C118="No CAS"),INDEX('DEQ Pollutant List'!$A$7:$A$614,MATCH($D118,'DEQ Pollutant List'!$C$7:$C$614,0)),INDEX('DEQ Pollutant List'!$A$7:$A$614,MATCH($C118,'DEQ Pollutant List'!$B$7:$B$614,0))),"")</f>
        <v/>
      </c>
      <c r="F118" s="93"/>
      <c r="G118" s="94"/>
      <c r="H118" s="80"/>
      <c r="I118" s="77"/>
      <c r="J118" s="81"/>
      <c r="K118" s="79"/>
      <c r="L118" s="77"/>
      <c r="M118" s="81"/>
      <c r="N118" s="79"/>
    </row>
    <row r="119" spans="1:14" x14ac:dyDescent="0.25">
      <c r="A119" s="59"/>
      <c r="B119" s="90"/>
      <c r="C119" s="89"/>
      <c r="D119" s="61" t="str">
        <f>IFERROR(IF(C119="No CAS","",INDEX('DEQ Pollutant List'!$C$7:$C$614,MATCH('5. Pollutant Emissions - MB'!C119,'DEQ Pollutant List'!$B$7:$B$614,0))),"")</f>
        <v/>
      </c>
      <c r="E119" s="201" t="str">
        <f>IFERROR(IF(OR($C119="",$C119="No CAS"),INDEX('DEQ Pollutant List'!$A$7:$A$614,MATCH($D119,'DEQ Pollutant List'!$C$7:$C$614,0)),INDEX('DEQ Pollutant List'!$A$7:$A$614,MATCH($C119,'DEQ Pollutant List'!$B$7:$B$614,0))),"")</f>
        <v/>
      </c>
      <c r="F119" s="93"/>
      <c r="G119" s="94"/>
      <c r="H119" s="80"/>
      <c r="I119" s="77"/>
      <c r="J119" s="81"/>
      <c r="K119" s="79"/>
      <c r="L119" s="77"/>
      <c r="M119" s="81"/>
      <c r="N119" s="79"/>
    </row>
    <row r="120" spans="1:14" x14ac:dyDescent="0.25">
      <c r="A120" s="59"/>
      <c r="B120" s="90"/>
      <c r="C120" s="89"/>
      <c r="D120" s="61" t="str">
        <f>IFERROR(IF(C120="No CAS","",INDEX('DEQ Pollutant List'!$C$7:$C$614,MATCH('5. Pollutant Emissions - MB'!C120,'DEQ Pollutant List'!$B$7:$B$614,0))),"")</f>
        <v/>
      </c>
      <c r="E120" s="201" t="str">
        <f>IFERROR(IF(OR($C120="",$C120="No CAS"),INDEX('DEQ Pollutant List'!$A$7:$A$614,MATCH($D120,'DEQ Pollutant List'!$C$7:$C$614,0)),INDEX('DEQ Pollutant List'!$A$7:$A$614,MATCH($C120,'DEQ Pollutant List'!$B$7:$B$614,0))),"")</f>
        <v/>
      </c>
      <c r="F120" s="93"/>
      <c r="G120" s="94"/>
      <c r="H120" s="80"/>
      <c r="I120" s="77"/>
      <c r="J120" s="81"/>
      <c r="K120" s="79"/>
      <c r="L120" s="77"/>
      <c r="M120" s="81"/>
      <c r="N120" s="79"/>
    </row>
    <row r="121" spans="1:14" x14ac:dyDescent="0.25">
      <c r="A121" s="59"/>
      <c r="B121" s="90"/>
      <c r="C121" s="89"/>
      <c r="D121" s="61" t="str">
        <f>IFERROR(IF(C121="No CAS","",INDEX('DEQ Pollutant List'!$C$7:$C$614,MATCH('5. Pollutant Emissions - MB'!C121,'DEQ Pollutant List'!$B$7:$B$614,0))),"")</f>
        <v/>
      </c>
      <c r="E121" s="201" t="str">
        <f>IFERROR(IF(OR($C121="",$C121="No CAS"),INDEX('DEQ Pollutant List'!$A$7:$A$614,MATCH($D121,'DEQ Pollutant List'!$C$7:$C$614,0)),INDEX('DEQ Pollutant List'!$A$7:$A$614,MATCH($C121,'DEQ Pollutant List'!$B$7:$B$614,0))),"")</f>
        <v/>
      </c>
      <c r="F121" s="93"/>
      <c r="G121" s="94"/>
      <c r="H121" s="80"/>
      <c r="I121" s="77"/>
      <c r="J121" s="81"/>
      <c r="K121" s="79"/>
      <c r="L121" s="77"/>
      <c r="M121" s="81"/>
      <c r="N121" s="79"/>
    </row>
    <row r="122" spans="1:14" x14ac:dyDescent="0.25">
      <c r="A122" s="59"/>
      <c r="B122" s="90"/>
      <c r="C122" s="89"/>
      <c r="D122" s="61" t="str">
        <f>IFERROR(IF(C122="No CAS","",INDEX('DEQ Pollutant List'!$C$7:$C$614,MATCH('5. Pollutant Emissions - MB'!C122,'DEQ Pollutant List'!$B$7:$B$614,0))),"")</f>
        <v/>
      </c>
      <c r="E122" s="201" t="str">
        <f>IFERROR(IF(OR($C122="",$C122="No CAS"),INDEX('DEQ Pollutant List'!$A$7:$A$614,MATCH($D122,'DEQ Pollutant List'!$C$7:$C$614,0)),INDEX('DEQ Pollutant List'!$A$7:$A$614,MATCH($C122,'DEQ Pollutant List'!$B$7:$B$614,0))),"")</f>
        <v/>
      </c>
      <c r="F122" s="93"/>
      <c r="G122" s="94"/>
      <c r="H122" s="80"/>
      <c r="I122" s="77"/>
      <c r="J122" s="81"/>
      <c r="K122" s="79"/>
      <c r="L122" s="77"/>
      <c r="M122" s="81"/>
      <c r="N122" s="79"/>
    </row>
    <row r="123" spans="1:14" x14ac:dyDescent="0.25">
      <c r="A123" s="59"/>
      <c r="B123" s="90"/>
      <c r="C123" s="89"/>
      <c r="D123" s="61" t="str">
        <f>IFERROR(IF(C123="No CAS","",INDEX('DEQ Pollutant List'!$C$7:$C$614,MATCH('5. Pollutant Emissions - MB'!C123,'DEQ Pollutant List'!$B$7:$B$614,0))),"")</f>
        <v/>
      </c>
      <c r="E123" s="201" t="str">
        <f>IFERROR(IF(OR($C123="",$C123="No CAS"),INDEX('DEQ Pollutant List'!$A$7:$A$614,MATCH($D123,'DEQ Pollutant List'!$C$7:$C$614,0)),INDEX('DEQ Pollutant List'!$A$7:$A$614,MATCH($C123,'DEQ Pollutant List'!$B$7:$B$614,0))),"")</f>
        <v/>
      </c>
      <c r="F123" s="93"/>
      <c r="G123" s="94"/>
      <c r="H123" s="80"/>
      <c r="I123" s="77"/>
      <c r="J123" s="81"/>
      <c r="K123" s="79"/>
      <c r="L123" s="77"/>
      <c r="M123" s="81"/>
      <c r="N123" s="79"/>
    </row>
    <row r="124" spans="1:14" x14ac:dyDescent="0.25">
      <c r="A124" s="59"/>
      <c r="B124" s="90"/>
      <c r="C124" s="89"/>
      <c r="D124" s="61" t="str">
        <f>IFERROR(IF(C124="No CAS","",INDEX('DEQ Pollutant List'!$C$7:$C$614,MATCH('5. Pollutant Emissions - MB'!C124,'DEQ Pollutant List'!$B$7:$B$614,0))),"")</f>
        <v/>
      </c>
      <c r="E124" s="201" t="str">
        <f>IFERROR(IF(OR($C124="",$C124="No CAS"),INDEX('DEQ Pollutant List'!$A$7:$A$614,MATCH($D124,'DEQ Pollutant List'!$C$7:$C$614,0)),INDEX('DEQ Pollutant List'!$A$7:$A$614,MATCH($C124,'DEQ Pollutant List'!$B$7:$B$614,0))),"")</f>
        <v/>
      </c>
      <c r="F124" s="93"/>
      <c r="G124" s="94"/>
      <c r="H124" s="80"/>
      <c r="I124" s="77"/>
      <c r="J124" s="81"/>
      <c r="K124" s="79"/>
      <c r="L124" s="77"/>
      <c r="M124" s="81"/>
      <c r="N124" s="79"/>
    </row>
    <row r="125" spans="1:14" x14ac:dyDescent="0.25">
      <c r="A125" s="59"/>
      <c r="B125" s="90"/>
      <c r="C125" s="89"/>
      <c r="D125" s="61" t="str">
        <f>IFERROR(IF(C125="No CAS","",INDEX('DEQ Pollutant List'!$C$7:$C$614,MATCH('5. Pollutant Emissions - MB'!C125,'DEQ Pollutant List'!$B$7:$B$614,0))),"")</f>
        <v/>
      </c>
      <c r="E125" s="201" t="str">
        <f>IFERROR(IF(OR($C125="",$C125="No CAS"),INDEX('DEQ Pollutant List'!$A$7:$A$614,MATCH($D125,'DEQ Pollutant List'!$C$7:$C$614,0)),INDEX('DEQ Pollutant List'!$A$7:$A$614,MATCH($C125,'DEQ Pollutant List'!$B$7:$B$614,0))),"")</f>
        <v/>
      </c>
      <c r="F125" s="93"/>
      <c r="G125" s="94"/>
      <c r="H125" s="80"/>
      <c r="I125" s="77"/>
      <c r="J125" s="81"/>
      <c r="K125" s="79"/>
      <c r="L125" s="77"/>
      <c r="M125" s="81"/>
      <c r="N125" s="79"/>
    </row>
    <row r="126" spans="1:14" x14ac:dyDescent="0.25">
      <c r="A126" s="59"/>
      <c r="B126" s="90"/>
      <c r="C126" s="89"/>
      <c r="D126" s="61" t="str">
        <f>IFERROR(IF(C126="No CAS","",INDEX('DEQ Pollutant List'!$C$7:$C$614,MATCH('5. Pollutant Emissions - MB'!C126,'DEQ Pollutant List'!$B$7:$B$614,0))),"")</f>
        <v/>
      </c>
      <c r="E126" s="201" t="str">
        <f>IFERROR(IF(OR($C126="",$C126="No CAS"),INDEX('DEQ Pollutant List'!$A$7:$A$614,MATCH($D126,'DEQ Pollutant List'!$C$7:$C$614,0)),INDEX('DEQ Pollutant List'!$A$7:$A$614,MATCH($C126,'DEQ Pollutant List'!$B$7:$B$614,0))),"")</f>
        <v/>
      </c>
      <c r="F126" s="93"/>
      <c r="G126" s="94"/>
      <c r="H126" s="80"/>
      <c r="I126" s="77"/>
      <c r="J126" s="81"/>
      <c r="K126" s="79"/>
      <c r="L126" s="77"/>
      <c r="M126" s="81"/>
      <c r="N126" s="79"/>
    </row>
    <row r="127" spans="1:14" x14ac:dyDescent="0.25">
      <c r="A127" s="59"/>
      <c r="B127" s="90"/>
      <c r="C127" s="89"/>
      <c r="D127" s="61" t="str">
        <f>IFERROR(IF(C127="No CAS","",INDEX('DEQ Pollutant List'!$C$7:$C$614,MATCH('5. Pollutant Emissions - MB'!C127,'DEQ Pollutant List'!$B$7:$B$614,0))),"")</f>
        <v/>
      </c>
      <c r="E127" s="201" t="str">
        <f>IFERROR(IF(OR($C127="",$C127="No CAS"),INDEX('DEQ Pollutant List'!$A$7:$A$614,MATCH($D127,'DEQ Pollutant List'!$C$7:$C$614,0)),INDEX('DEQ Pollutant List'!$A$7:$A$614,MATCH($C127,'DEQ Pollutant List'!$B$7:$B$614,0))),"")</f>
        <v/>
      </c>
      <c r="F127" s="93"/>
      <c r="G127" s="94"/>
      <c r="H127" s="80"/>
      <c r="I127" s="77"/>
      <c r="J127" s="81"/>
      <c r="K127" s="79"/>
      <c r="L127" s="77"/>
      <c r="M127" s="81"/>
      <c r="N127" s="79"/>
    </row>
    <row r="128" spans="1:14" x14ac:dyDescent="0.25">
      <c r="A128" s="59"/>
      <c r="B128" s="90"/>
      <c r="C128" s="89"/>
      <c r="D128" s="61" t="str">
        <f>IFERROR(IF(C128="No CAS","",INDEX('DEQ Pollutant List'!$C$7:$C$614,MATCH('5. Pollutant Emissions - MB'!C128,'DEQ Pollutant List'!$B$7:$B$614,0))),"")</f>
        <v/>
      </c>
      <c r="E128" s="201" t="str">
        <f>IFERROR(IF(OR($C128="",$C128="No CAS"),INDEX('DEQ Pollutant List'!$A$7:$A$614,MATCH($D128,'DEQ Pollutant List'!$C$7:$C$614,0)),INDEX('DEQ Pollutant List'!$A$7:$A$614,MATCH($C128,'DEQ Pollutant List'!$B$7:$B$614,0))),"")</f>
        <v/>
      </c>
      <c r="F128" s="93"/>
      <c r="G128" s="94"/>
      <c r="H128" s="80"/>
      <c r="I128" s="77"/>
      <c r="J128" s="81"/>
      <c r="K128" s="79"/>
      <c r="L128" s="77"/>
      <c r="M128" s="81"/>
      <c r="N128" s="79"/>
    </row>
    <row r="129" spans="1:14" x14ac:dyDescent="0.25">
      <c r="A129" s="59"/>
      <c r="B129" s="90"/>
      <c r="C129" s="89"/>
      <c r="D129" s="61" t="str">
        <f>IFERROR(IF(C129="No CAS","",INDEX('DEQ Pollutant List'!$C$7:$C$614,MATCH('5. Pollutant Emissions - MB'!C129,'DEQ Pollutant List'!$B$7:$B$614,0))),"")</f>
        <v/>
      </c>
      <c r="E129" s="201" t="str">
        <f>IFERROR(IF(OR($C129="",$C129="No CAS"),INDEX('DEQ Pollutant List'!$A$7:$A$614,MATCH($D129,'DEQ Pollutant List'!$C$7:$C$614,0)),INDEX('DEQ Pollutant List'!$A$7:$A$614,MATCH($C129,'DEQ Pollutant List'!$B$7:$B$614,0))),"")</f>
        <v/>
      </c>
      <c r="F129" s="93"/>
      <c r="G129" s="94"/>
      <c r="H129" s="80"/>
      <c r="I129" s="77"/>
      <c r="J129" s="81"/>
      <c r="K129" s="79"/>
      <c r="L129" s="77"/>
      <c r="M129" s="81"/>
      <c r="N129" s="79"/>
    </row>
    <row r="130" spans="1:14" x14ac:dyDescent="0.25">
      <c r="A130" s="59"/>
      <c r="B130" s="90"/>
      <c r="C130" s="89"/>
      <c r="D130" s="61" t="str">
        <f>IFERROR(IF(C130="No CAS","",INDEX('DEQ Pollutant List'!$C$7:$C$614,MATCH('5. Pollutant Emissions - MB'!C130,'DEQ Pollutant List'!$B$7:$B$614,0))),"")</f>
        <v/>
      </c>
      <c r="E130" s="201" t="str">
        <f>IFERROR(IF(OR($C130="",$C130="No CAS"),INDEX('DEQ Pollutant List'!$A$7:$A$614,MATCH($D130,'DEQ Pollutant List'!$C$7:$C$614,0)),INDEX('DEQ Pollutant List'!$A$7:$A$614,MATCH($C130,'DEQ Pollutant List'!$B$7:$B$614,0))),"")</f>
        <v/>
      </c>
      <c r="F130" s="93"/>
      <c r="G130" s="94"/>
      <c r="H130" s="80"/>
      <c r="I130" s="77"/>
      <c r="J130" s="81"/>
      <c r="K130" s="79"/>
      <c r="L130" s="77"/>
      <c r="M130" s="81"/>
      <c r="N130" s="79"/>
    </row>
    <row r="131" spans="1:14" x14ac:dyDescent="0.25">
      <c r="A131" s="59"/>
      <c r="B131" s="90"/>
      <c r="C131" s="89"/>
      <c r="D131" s="61" t="str">
        <f>IFERROR(IF(C131="No CAS","",INDEX('DEQ Pollutant List'!$C$7:$C$614,MATCH('5. Pollutant Emissions - MB'!C131,'DEQ Pollutant List'!$B$7:$B$614,0))),"")</f>
        <v/>
      </c>
      <c r="E131" s="201" t="str">
        <f>IFERROR(IF(OR($C131="",$C131="No CAS"),INDEX('DEQ Pollutant List'!$A$7:$A$614,MATCH($D131,'DEQ Pollutant List'!$C$7:$C$614,0)),INDEX('DEQ Pollutant List'!$A$7:$A$614,MATCH($C131,'DEQ Pollutant List'!$B$7:$B$614,0))),"")</f>
        <v/>
      </c>
      <c r="F131" s="93"/>
      <c r="G131" s="94"/>
      <c r="H131" s="80"/>
      <c r="I131" s="77"/>
      <c r="J131" s="81"/>
      <c r="K131" s="79"/>
      <c r="L131" s="77"/>
      <c r="M131" s="81"/>
      <c r="N131" s="79"/>
    </row>
    <row r="132" spans="1:14" x14ac:dyDescent="0.25">
      <c r="A132" s="59"/>
      <c r="B132" s="90"/>
      <c r="C132" s="89"/>
      <c r="D132" s="61" t="str">
        <f>IFERROR(IF(C132="No CAS","",INDEX('DEQ Pollutant List'!$C$7:$C$614,MATCH('5. Pollutant Emissions - MB'!C132,'DEQ Pollutant List'!$B$7:$B$614,0))),"")</f>
        <v/>
      </c>
      <c r="E132" s="201" t="str">
        <f>IFERROR(IF(OR($C132="",$C132="No CAS"),INDEX('DEQ Pollutant List'!$A$7:$A$614,MATCH($D132,'DEQ Pollutant List'!$C$7:$C$614,0)),INDEX('DEQ Pollutant List'!$A$7:$A$614,MATCH($C132,'DEQ Pollutant List'!$B$7:$B$614,0))),"")</f>
        <v/>
      </c>
      <c r="F132" s="93"/>
      <c r="G132" s="94"/>
      <c r="H132" s="80"/>
      <c r="I132" s="77"/>
      <c r="J132" s="81"/>
      <c r="K132" s="79"/>
      <c r="L132" s="77"/>
      <c r="M132" s="81"/>
      <c r="N132" s="79"/>
    </row>
    <row r="133" spans="1:14" x14ac:dyDescent="0.25">
      <c r="A133" s="59"/>
      <c r="B133" s="90"/>
      <c r="C133" s="89"/>
      <c r="D133" s="61" t="str">
        <f>IFERROR(IF(C133="No CAS","",INDEX('DEQ Pollutant List'!$C$7:$C$614,MATCH('5. Pollutant Emissions - MB'!C133,'DEQ Pollutant List'!$B$7:$B$614,0))),"")</f>
        <v/>
      </c>
      <c r="E133" s="201" t="str">
        <f>IFERROR(IF(OR($C133="",$C133="No CAS"),INDEX('DEQ Pollutant List'!$A$7:$A$614,MATCH($D133,'DEQ Pollutant List'!$C$7:$C$614,0)),INDEX('DEQ Pollutant List'!$A$7:$A$614,MATCH($C133,'DEQ Pollutant List'!$B$7:$B$614,0))),"")</f>
        <v/>
      </c>
      <c r="F133" s="93"/>
      <c r="G133" s="94"/>
      <c r="H133" s="80"/>
      <c r="I133" s="77"/>
      <c r="J133" s="81"/>
      <c r="K133" s="79"/>
      <c r="L133" s="77"/>
      <c r="M133" s="81"/>
      <c r="N133" s="79"/>
    </row>
    <row r="134" spans="1:14" x14ac:dyDescent="0.25">
      <c r="A134" s="59"/>
      <c r="B134" s="90"/>
      <c r="C134" s="89"/>
      <c r="D134" s="61" t="str">
        <f>IFERROR(IF(C134="No CAS","",INDEX('DEQ Pollutant List'!$C$7:$C$614,MATCH('5. Pollutant Emissions - MB'!C134,'DEQ Pollutant List'!$B$7:$B$614,0))),"")</f>
        <v/>
      </c>
      <c r="E134" s="201" t="str">
        <f>IFERROR(IF(OR($C134="",$C134="No CAS"),INDEX('DEQ Pollutant List'!$A$7:$A$614,MATCH($D134,'DEQ Pollutant List'!$C$7:$C$614,0)),INDEX('DEQ Pollutant List'!$A$7:$A$614,MATCH($C134,'DEQ Pollutant List'!$B$7:$B$614,0))),"")</f>
        <v/>
      </c>
      <c r="F134" s="93"/>
      <c r="G134" s="94"/>
      <c r="H134" s="80"/>
      <c r="I134" s="77"/>
      <c r="J134" s="81"/>
      <c r="K134" s="79"/>
      <c r="L134" s="77"/>
      <c r="M134" s="81"/>
      <c r="N134" s="79"/>
    </row>
    <row r="135" spans="1:14" x14ac:dyDescent="0.25">
      <c r="A135" s="59"/>
      <c r="B135" s="90"/>
      <c r="C135" s="89"/>
      <c r="D135" s="61" t="str">
        <f>IFERROR(IF(C135="No CAS","",INDEX('DEQ Pollutant List'!$C$7:$C$614,MATCH('5. Pollutant Emissions - MB'!C135,'DEQ Pollutant List'!$B$7:$B$614,0))),"")</f>
        <v/>
      </c>
      <c r="E135" s="201" t="str">
        <f>IFERROR(IF(OR($C135="",$C135="No CAS"),INDEX('DEQ Pollutant List'!$A$7:$A$614,MATCH($D135,'DEQ Pollutant List'!$C$7:$C$614,0)),INDEX('DEQ Pollutant List'!$A$7:$A$614,MATCH($C135,'DEQ Pollutant List'!$B$7:$B$614,0))),"")</f>
        <v/>
      </c>
      <c r="F135" s="93"/>
      <c r="G135" s="94"/>
      <c r="H135" s="80"/>
      <c r="I135" s="77"/>
      <c r="J135" s="81"/>
      <c r="K135" s="79"/>
      <c r="L135" s="77"/>
      <c r="M135" s="81"/>
      <c r="N135" s="79"/>
    </row>
    <row r="136" spans="1:14" x14ac:dyDescent="0.25">
      <c r="A136" s="59"/>
      <c r="B136" s="90"/>
      <c r="C136" s="89"/>
      <c r="D136" s="61" t="str">
        <f>IFERROR(IF(C136="No CAS","",INDEX('DEQ Pollutant List'!$C$7:$C$614,MATCH('5. Pollutant Emissions - MB'!C136,'DEQ Pollutant List'!$B$7:$B$614,0))),"")</f>
        <v/>
      </c>
      <c r="E136" s="201" t="str">
        <f>IFERROR(IF(OR($C136="",$C136="No CAS"),INDEX('DEQ Pollutant List'!$A$7:$A$614,MATCH($D136,'DEQ Pollutant List'!$C$7:$C$614,0)),INDEX('DEQ Pollutant List'!$A$7:$A$614,MATCH($C136,'DEQ Pollutant List'!$B$7:$B$614,0))),"")</f>
        <v/>
      </c>
      <c r="F136" s="93"/>
      <c r="G136" s="94"/>
      <c r="H136" s="80"/>
      <c r="I136" s="77"/>
      <c r="J136" s="81"/>
      <c r="K136" s="79"/>
      <c r="L136" s="77"/>
      <c r="M136" s="81"/>
      <c r="N136" s="79"/>
    </row>
    <row r="137" spans="1:14" x14ac:dyDescent="0.25">
      <c r="A137" s="59"/>
      <c r="B137" s="90"/>
      <c r="C137" s="89"/>
      <c r="D137" s="61" t="str">
        <f>IFERROR(IF(C137="No CAS","",INDEX('DEQ Pollutant List'!$C$7:$C$614,MATCH('5. Pollutant Emissions - MB'!C137,'DEQ Pollutant List'!$B$7:$B$614,0))),"")</f>
        <v/>
      </c>
      <c r="E137" s="201" t="str">
        <f>IFERROR(IF(OR($C137="",$C137="No CAS"),INDEX('DEQ Pollutant List'!$A$7:$A$614,MATCH($D137,'DEQ Pollutant List'!$C$7:$C$614,0)),INDEX('DEQ Pollutant List'!$A$7:$A$614,MATCH($C137,'DEQ Pollutant List'!$B$7:$B$614,0))),"")</f>
        <v/>
      </c>
      <c r="F137" s="93"/>
      <c r="G137" s="94"/>
      <c r="H137" s="80"/>
      <c r="I137" s="77"/>
      <c r="J137" s="81"/>
      <c r="K137" s="79"/>
      <c r="L137" s="77"/>
      <c r="M137" s="81"/>
      <c r="N137" s="79"/>
    </row>
    <row r="138" spans="1:14" x14ac:dyDescent="0.25">
      <c r="A138" s="59"/>
      <c r="B138" s="90"/>
      <c r="C138" s="89"/>
      <c r="D138" s="61" t="str">
        <f>IFERROR(IF(C138="No CAS","",INDEX('DEQ Pollutant List'!$C$7:$C$614,MATCH('5. Pollutant Emissions - MB'!C138,'DEQ Pollutant List'!$B$7:$B$614,0))),"")</f>
        <v/>
      </c>
      <c r="E138" s="201" t="str">
        <f>IFERROR(IF(OR($C138="",$C138="No CAS"),INDEX('DEQ Pollutant List'!$A$7:$A$614,MATCH($D138,'DEQ Pollutant List'!$C$7:$C$614,0)),INDEX('DEQ Pollutant List'!$A$7:$A$614,MATCH($C138,'DEQ Pollutant List'!$B$7:$B$614,0))),"")</f>
        <v/>
      </c>
      <c r="F138" s="93"/>
      <c r="G138" s="94"/>
      <c r="H138" s="80"/>
      <c r="I138" s="77"/>
      <c r="J138" s="81"/>
      <c r="K138" s="79"/>
      <c r="L138" s="77"/>
      <c r="M138" s="81"/>
      <c r="N138" s="79"/>
    </row>
    <row r="139" spans="1:14" x14ac:dyDescent="0.25">
      <c r="A139" s="59"/>
      <c r="B139" s="90"/>
      <c r="C139" s="89"/>
      <c r="D139" s="61" t="str">
        <f>IFERROR(IF(C139="No CAS","",INDEX('DEQ Pollutant List'!$C$7:$C$614,MATCH('5. Pollutant Emissions - MB'!C139,'DEQ Pollutant List'!$B$7:$B$614,0))),"")</f>
        <v/>
      </c>
      <c r="E139" s="201" t="str">
        <f>IFERROR(IF(OR($C139="",$C139="No CAS"),INDEX('DEQ Pollutant List'!$A$7:$A$614,MATCH($D139,'DEQ Pollutant List'!$C$7:$C$614,0)),INDEX('DEQ Pollutant List'!$A$7:$A$614,MATCH($C139,'DEQ Pollutant List'!$B$7:$B$614,0))),"")</f>
        <v/>
      </c>
      <c r="F139" s="93"/>
      <c r="G139" s="94"/>
      <c r="H139" s="80"/>
      <c r="I139" s="77"/>
      <c r="J139" s="81"/>
      <c r="K139" s="79"/>
      <c r="L139" s="77"/>
      <c r="M139" s="81"/>
      <c r="N139" s="79"/>
    </row>
    <row r="140" spans="1:14" x14ac:dyDescent="0.25">
      <c r="A140" s="59"/>
      <c r="B140" s="90"/>
      <c r="C140" s="89"/>
      <c r="D140" s="61" t="str">
        <f>IFERROR(IF(C140="No CAS","",INDEX('DEQ Pollutant List'!$C$7:$C$614,MATCH('5. Pollutant Emissions - MB'!C140,'DEQ Pollutant List'!$B$7:$B$614,0))),"")</f>
        <v/>
      </c>
      <c r="E140" s="201" t="str">
        <f>IFERROR(IF(OR($C140="",$C140="No CAS"),INDEX('DEQ Pollutant List'!$A$7:$A$614,MATCH($D140,'DEQ Pollutant List'!$C$7:$C$614,0)),INDEX('DEQ Pollutant List'!$A$7:$A$614,MATCH($C140,'DEQ Pollutant List'!$B$7:$B$614,0))),"")</f>
        <v/>
      </c>
      <c r="F140" s="93"/>
      <c r="G140" s="94"/>
      <c r="H140" s="80"/>
      <c r="I140" s="77"/>
      <c r="J140" s="81"/>
      <c r="K140" s="79"/>
      <c r="L140" s="77"/>
      <c r="M140" s="81"/>
      <c r="N140" s="79"/>
    </row>
    <row r="141" spans="1:14" x14ac:dyDescent="0.25">
      <c r="A141" s="59"/>
      <c r="B141" s="90"/>
      <c r="C141" s="89"/>
      <c r="D141" s="61" t="str">
        <f>IFERROR(IF(C141="No CAS","",INDEX('DEQ Pollutant List'!$C$7:$C$614,MATCH('5. Pollutant Emissions - MB'!C141,'DEQ Pollutant List'!$B$7:$B$614,0))),"")</f>
        <v/>
      </c>
      <c r="E141" s="201" t="str">
        <f>IFERROR(IF(OR($C141="",$C141="No CAS"),INDEX('DEQ Pollutant List'!$A$7:$A$614,MATCH($D141,'DEQ Pollutant List'!$C$7:$C$614,0)),INDEX('DEQ Pollutant List'!$A$7:$A$614,MATCH($C141,'DEQ Pollutant List'!$B$7:$B$614,0))),"")</f>
        <v/>
      </c>
      <c r="F141" s="93"/>
      <c r="G141" s="94"/>
      <c r="H141" s="80"/>
      <c r="I141" s="77"/>
      <c r="J141" s="81"/>
      <c r="K141" s="79"/>
      <c r="L141" s="77"/>
      <c r="M141" s="81"/>
      <c r="N141" s="79"/>
    </row>
    <row r="142" spans="1:14" x14ac:dyDescent="0.25">
      <c r="A142" s="59"/>
      <c r="B142" s="90"/>
      <c r="C142" s="89"/>
      <c r="D142" s="61" t="str">
        <f>IFERROR(IF(C142="No CAS","",INDEX('DEQ Pollutant List'!$C$7:$C$614,MATCH('5. Pollutant Emissions - MB'!C142,'DEQ Pollutant List'!$B$7:$B$614,0))),"")</f>
        <v/>
      </c>
      <c r="E142" s="201" t="str">
        <f>IFERROR(IF(OR($C142="",$C142="No CAS"),INDEX('DEQ Pollutant List'!$A$7:$A$614,MATCH($D142,'DEQ Pollutant List'!$C$7:$C$614,0)),INDEX('DEQ Pollutant List'!$A$7:$A$614,MATCH($C142,'DEQ Pollutant List'!$B$7:$B$614,0))),"")</f>
        <v/>
      </c>
      <c r="F142" s="93"/>
      <c r="G142" s="94"/>
      <c r="H142" s="80"/>
      <c r="I142" s="77"/>
      <c r="J142" s="81"/>
      <c r="K142" s="79"/>
      <c r="L142" s="77"/>
      <c r="M142" s="81"/>
      <c r="N142" s="79"/>
    </row>
    <row r="143" spans="1:14" x14ac:dyDescent="0.25">
      <c r="A143" s="59"/>
      <c r="B143" s="90"/>
      <c r="C143" s="89"/>
      <c r="D143" s="61" t="str">
        <f>IFERROR(IF(C143="No CAS","",INDEX('DEQ Pollutant List'!$C$7:$C$614,MATCH('5. Pollutant Emissions - MB'!C143,'DEQ Pollutant List'!$B$7:$B$614,0))),"")</f>
        <v/>
      </c>
      <c r="E143" s="201" t="str">
        <f>IFERROR(IF(OR($C143="",$C143="No CAS"),INDEX('DEQ Pollutant List'!$A$7:$A$614,MATCH($D143,'DEQ Pollutant List'!$C$7:$C$614,0)),INDEX('DEQ Pollutant List'!$A$7:$A$614,MATCH($C143,'DEQ Pollutant List'!$B$7:$B$614,0))),"")</f>
        <v/>
      </c>
      <c r="F143" s="93"/>
      <c r="G143" s="94"/>
      <c r="H143" s="80"/>
      <c r="I143" s="77"/>
      <c r="J143" s="81"/>
      <c r="K143" s="79"/>
      <c r="L143" s="77"/>
      <c r="M143" s="81"/>
      <c r="N143" s="79"/>
    </row>
    <row r="144" spans="1:14" x14ac:dyDescent="0.25">
      <c r="A144" s="59"/>
      <c r="B144" s="90"/>
      <c r="C144" s="89"/>
      <c r="D144" s="61" t="str">
        <f>IFERROR(IF(C144="No CAS","",INDEX('DEQ Pollutant List'!$C$7:$C$614,MATCH('5. Pollutant Emissions - MB'!C144,'DEQ Pollutant List'!$B$7:$B$614,0))),"")</f>
        <v/>
      </c>
      <c r="E144" s="201" t="str">
        <f>IFERROR(IF(OR($C144="",$C144="No CAS"),INDEX('DEQ Pollutant List'!$A$7:$A$614,MATCH($D144,'DEQ Pollutant List'!$C$7:$C$614,0)),INDEX('DEQ Pollutant List'!$A$7:$A$614,MATCH($C144,'DEQ Pollutant List'!$B$7:$B$614,0))),"")</f>
        <v/>
      </c>
      <c r="F144" s="93"/>
      <c r="G144" s="94"/>
      <c r="H144" s="80"/>
      <c r="I144" s="77"/>
      <c r="J144" s="81"/>
      <c r="K144" s="79"/>
      <c r="L144" s="77"/>
      <c r="M144" s="81"/>
      <c r="N144" s="79"/>
    </row>
    <row r="145" spans="1:14" x14ac:dyDescent="0.25">
      <c r="A145" s="59"/>
      <c r="B145" s="90"/>
      <c r="C145" s="89"/>
      <c r="D145" s="61" t="str">
        <f>IFERROR(IF(C145="No CAS","",INDEX('DEQ Pollutant List'!$C$7:$C$614,MATCH('5. Pollutant Emissions - MB'!C145,'DEQ Pollutant List'!$B$7:$B$614,0))),"")</f>
        <v/>
      </c>
      <c r="E145" s="201" t="str">
        <f>IFERROR(IF(OR($C145="",$C145="No CAS"),INDEX('DEQ Pollutant List'!$A$7:$A$614,MATCH($D145,'DEQ Pollutant List'!$C$7:$C$614,0)),INDEX('DEQ Pollutant List'!$A$7:$A$614,MATCH($C145,'DEQ Pollutant List'!$B$7:$B$614,0))),"")</f>
        <v/>
      </c>
      <c r="F145" s="93"/>
      <c r="G145" s="94"/>
      <c r="H145" s="80"/>
      <c r="I145" s="77"/>
      <c r="J145" s="81"/>
      <c r="K145" s="79"/>
      <c r="L145" s="77"/>
      <c r="M145" s="81"/>
      <c r="N145" s="79"/>
    </row>
    <row r="146" spans="1:14" x14ac:dyDescent="0.25">
      <c r="A146" s="59"/>
      <c r="B146" s="90"/>
      <c r="C146" s="89"/>
      <c r="D146" s="61" t="str">
        <f>IFERROR(IF(C146="No CAS","",INDEX('DEQ Pollutant List'!$C$7:$C$614,MATCH('5. Pollutant Emissions - MB'!C146,'DEQ Pollutant List'!$B$7:$B$614,0))),"")</f>
        <v/>
      </c>
      <c r="E146" s="201" t="str">
        <f>IFERROR(IF(OR($C146="",$C146="No CAS"),INDEX('DEQ Pollutant List'!$A$7:$A$614,MATCH($D146,'DEQ Pollutant List'!$C$7:$C$614,0)),INDEX('DEQ Pollutant List'!$A$7:$A$614,MATCH($C146,'DEQ Pollutant List'!$B$7:$B$614,0))),"")</f>
        <v/>
      </c>
      <c r="F146" s="93"/>
      <c r="G146" s="94"/>
      <c r="H146" s="80"/>
      <c r="I146" s="77"/>
      <c r="J146" s="81"/>
      <c r="K146" s="79"/>
      <c r="L146" s="77"/>
      <c r="M146" s="81"/>
      <c r="N146" s="79"/>
    </row>
    <row r="147" spans="1:14" x14ac:dyDescent="0.25">
      <c r="A147" s="59"/>
      <c r="B147" s="90"/>
      <c r="C147" s="89"/>
      <c r="D147" s="61" t="str">
        <f>IFERROR(IF(C147="No CAS","",INDEX('DEQ Pollutant List'!$C$7:$C$614,MATCH('5. Pollutant Emissions - MB'!C147,'DEQ Pollutant List'!$B$7:$B$614,0))),"")</f>
        <v/>
      </c>
      <c r="E147" s="201" t="str">
        <f>IFERROR(IF(OR($C147="",$C147="No CAS"),INDEX('DEQ Pollutant List'!$A$7:$A$614,MATCH($D147,'DEQ Pollutant List'!$C$7:$C$614,0)),INDEX('DEQ Pollutant List'!$A$7:$A$614,MATCH($C147,'DEQ Pollutant List'!$B$7:$B$614,0))),"")</f>
        <v/>
      </c>
      <c r="F147" s="93"/>
      <c r="G147" s="94"/>
      <c r="H147" s="80"/>
      <c r="I147" s="77"/>
      <c r="J147" s="81"/>
      <c r="K147" s="79"/>
      <c r="L147" s="77"/>
      <c r="M147" s="81"/>
      <c r="N147" s="79"/>
    </row>
    <row r="148" spans="1:14" x14ac:dyDescent="0.25">
      <c r="A148" s="59"/>
      <c r="B148" s="90"/>
      <c r="C148" s="89"/>
      <c r="D148" s="61" t="str">
        <f>IFERROR(IF(C148="No CAS","",INDEX('DEQ Pollutant List'!$C$7:$C$614,MATCH('5. Pollutant Emissions - MB'!C148,'DEQ Pollutant List'!$B$7:$B$614,0))),"")</f>
        <v/>
      </c>
      <c r="E148" s="201" t="str">
        <f>IFERROR(IF(OR($C148="",$C148="No CAS"),INDEX('DEQ Pollutant List'!$A$7:$A$614,MATCH($D148,'DEQ Pollutant List'!$C$7:$C$614,0)),INDEX('DEQ Pollutant List'!$A$7:$A$614,MATCH($C148,'DEQ Pollutant List'!$B$7:$B$614,0))),"")</f>
        <v/>
      </c>
      <c r="F148" s="93"/>
      <c r="G148" s="94"/>
      <c r="H148" s="80"/>
      <c r="I148" s="77"/>
      <c r="J148" s="81"/>
      <c r="K148" s="79"/>
      <c r="L148" s="77"/>
      <c r="M148" s="81"/>
      <c r="N148" s="79"/>
    </row>
    <row r="149" spans="1:14" x14ac:dyDescent="0.25">
      <c r="A149" s="59"/>
      <c r="B149" s="90"/>
      <c r="C149" s="89"/>
      <c r="D149" s="61" t="str">
        <f>IFERROR(IF(C149="No CAS","",INDEX('DEQ Pollutant List'!$C$7:$C$614,MATCH('5. Pollutant Emissions - MB'!C149,'DEQ Pollutant List'!$B$7:$B$614,0))),"")</f>
        <v/>
      </c>
      <c r="E149" s="201" t="str">
        <f>IFERROR(IF(OR($C149="",$C149="No CAS"),INDEX('DEQ Pollutant List'!$A$7:$A$614,MATCH($D149,'DEQ Pollutant List'!$C$7:$C$614,0)),INDEX('DEQ Pollutant List'!$A$7:$A$614,MATCH($C149,'DEQ Pollutant List'!$B$7:$B$614,0))),"")</f>
        <v/>
      </c>
      <c r="F149" s="93"/>
      <c r="G149" s="94"/>
      <c r="H149" s="80"/>
      <c r="I149" s="77"/>
      <c r="J149" s="81"/>
      <c r="K149" s="79"/>
      <c r="L149" s="77"/>
      <c r="M149" s="81"/>
      <c r="N149" s="79"/>
    </row>
    <row r="150" spans="1:14" x14ac:dyDescent="0.25">
      <c r="A150" s="59"/>
      <c r="B150" s="90"/>
      <c r="C150" s="89"/>
      <c r="D150" s="61" t="str">
        <f>IFERROR(IF(C150="No CAS","",INDEX('DEQ Pollutant List'!$C$7:$C$614,MATCH('5. Pollutant Emissions - MB'!C150,'DEQ Pollutant List'!$B$7:$B$614,0))),"")</f>
        <v/>
      </c>
      <c r="E150" s="201" t="str">
        <f>IFERROR(IF(OR($C150="",$C150="No CAS"),INDEX('DEQ Pollutant List'!$A$7:$A$614,MATCH($D150,'DEQ Pollutant List'!$C$7:$C$614,0)),INDEX('DEQ Pollutant List'!$A$7:$A$614,MATCH($C150,'DEQ Pollutant List'!$B$7:$B$614,0))),"")</f>
        <v/>
      </c>
      <c r="F150" s="93"/>
      <c r="G150" s="94"/>
      <c r="H150" s="80"/>
      <c r="I150" s="77"/>
      <c r="J150" s="81"/>
      <c r="K150" s="79"/>
      <c r="L150" s="77"/>
      <c r="M150" s="81"/>
      <c r="N150" s="79"/>
    </row>
    <row r="151" spans="1:14" x14ac:dyDescent="0.25">
      <c r="A151" s="59"/>
      <c r="B151" s="90"/>
      <c r="C151" s="89"/>
      <c r="D151" s="61" t="str">
        <f>IFERROR(IF(C151="No CAS","",INDEX('DEQ Pollutant List'!$C$7:$C$614,MATCH('5. Pollutant Emissions - MB'!C151,'DEQ Pollutant List'!$B$7:$B$614,0))),"")</f>
        <v/>
      </c>
      <c r="E151" s="201" t="str">
        <f>IFERROR(IF(OR($C151="",$C151="No CAS"),INDEX('DEQ Pollutant List'!$A$7:$A$614,MATCH($D151,'DEQ Pollutant List'!$C$7:$C$614,0)),INDEX('DEQ Pollutant List'!$A$7:$A$614,MATCH($C151,'DEQ Pollutant List'!$B$7:$B$614,0))),"")</f>
        <v/>
      </c>
      <c r="F151" s="93"/>
      <c r="G151" s="94"/>
      <c r="H151" s="80"/>
      <c r="I151" s="77"/>
      <c r="J151" s="81"/>
      <c r="K151" s="79"/>
      <c r="L151" s="77"/>
      <c r="M151" s="81"/>
      <c r="N151" s="79"/>
    </row>
    <row r="152" spans="1:14" x14ac:dyDescent="0.25">
      <c r="A152" s="59"/>
      <c r="B152" s="90"/>
      <c r="C152" s="89"/>
      <c r="D152" s="61" t="str">
        <f>IFERROR(IF(C152="No CAS","",INDEX('DEQ Pollutant List'!$C$7:$C$614,MATCH('5. Pollutant Emissions - MB'!C152,'DEQ Pollutant List'!$B$7:$B$614,0))),"")</f>
        <v/>
      </c>
      <c r="E152" s="201" t="str">
        <f>IFERROR(IF(OR($C152="",$C152="No CAS"),INDEX('DEQ Pollutant List'!$A$7:$A$614,MATCH($D152,'DEQ Pollutant List'!$C$7:$C$614,0)),INDEX('DEQ Pollutant List'!$A$7:$A$614,MATCH($C152,'DEQ Pollutant List'!$B$7:$B$614,0))),"")</f>
        <v/>
      </c>
      <c r="F152" s="93"/>
      <c r="G152" s="94"/>
      <c r="H152" s="80"/>
      <c r="I152" s="77"/>
      <c r="J152" s="81"/>
      <c r="K152" s="79"/>
      <c r="L152" s="77"/>
      <c r="M152" s="81"/>
      <c r="N152" s="79"/>
    </row>
    <row r="153" spans="1:14" x14ac:dyDescent="0.25">
      <c r="A153" s="59"/>
      <c r="B153" s="90"/>
      <c r="C153" s="89"/>
      <c r="D153" s="61" t="str">
        <f>IFERROR(IF(C153="No CAS","",INDEX('DEQ Pollutant List'!$C$7:$C$614,MATCH('5. Pollutant Emissions - MB'!C153,'DEQ Pollutant List'!$B$7:$B$614,0))),"")</f>
        <v/>
      </c>
      <c r="E153" s="201" t="str">
        <f>IFERROR(IF(OR($C153="",$C153="No CAS"),INDEX('DEQ Pollutant List'!$A$7:$A$614,MATCH($D153,'DEQ Pollutant List'!$C$7:$C$614,0)),INDEX('DEQ Pollutant List'!$A$7:$A$614,MATCH($C153,'DEQ Pollutant List'!$B$7:$B$614,0))),"")</f>
        <v/>
      </c>
      <c r="F153" s="93"/>
      <c r="G153" s="94"/>
      <c r="H153" s="80"/>
      <c r="I153" s="77"/>
      <c r="J153" s="81"/>
      <c r="K153" s="79"/>
      <c r="L153" s="77"/>
      <c r="M153" s="81"/>
      <c r="N153" s="79"/>
    </row>
    <row r="154" spans="1:14" x14ac:dyDescent="0.25">
      <c r="A154" s="59"/>
      <c r="B154" s="90"/>
      <c r="C154" s="89"/>
      <c r="D154" s="61" t="str">
        <f>IFERROR(IF(C154="No CAS","",INDEX('DEQ Pollutant List'!$C$7:$C$614,MATCH('5. Pollutant Emissions - MB'!C154,'DEQ Pollutant List'!$B$7:$B$614,0))),"")</f>
        <v/>
      </c>
      <c r="E154" s="201" t="str">
        <f>IFERROR(IF(OR($C154="",$C154="No CAS"),INDEX('DEQ Pollutant List'!$A$7:$A$614,MATCH($D154,'DEQ Pollutant List'!$C$7:$C$614,0)),INDEX('DEQ Pollutant List'!$A$7:$A$614,MATCH($C154,'DEQ Pollutant List'!$B$7:$B$614,0))),"")</f>
        <v/>
      </c>
      <c r="F154" s="93"/>
      <c r="G154" s="94"/>
      <c r="H154" s="80"/>
      <c r="I154" s="77"/>
      <c r="J154" s="81"/>
      <c r="K154" s="79"/>
      <c r="L154" s="77"/>
      <c r="M154" s="81"/>
      <c r="N154" s="79"/>
    </row>
    <row r="155" spans="1:14" x14ac:dyDescent="0.25">
      <c r="A155" s="59"/>
      <c r="B155" s="90"/>
      <c r="C155" s="89"/>
      <c r="D155" s="61" t="str">
        <f>IFERROR(IF(C155="No CAS","",INDEX('DEQ Pollutant List'!$C$7:$C$614,MATCH('5. Pollutant Emissions - MB'!C155,'DEQ Pollutant List'!$B$7:$B$614,0))),"")</f>
        <v/>
      </c>
      <c r="E155" s="201" t="str">
        <f>IFERROR(IF(OR($C155="",$C155="No CAS"),INDEX('DEQ Pollutant List'!$A$7:$A$614,MATCH($D155,'DEQ Pollutant List'!$C$7:$C$614,0)),INDEX('DEQ Pollutant List'!$A$7:$A$614,MATCH($C155,'DEQ Pollutant List'!$B$7:$B$614,0))),"")</f>
        <v/>
      </c>
      <c r="F155" s="93"/>
      <c r="G155" s="94"/>
      <c r="H155" s="80"/>
      <c r="I155" s="77"/>
      <c r="J155" s="81"/>
      <c r="K155" s="79"/>
      <c r="L155" s="77"/>
      <c r="M155" s="81"/>
      <c r="N155" s="79"/>
    </row>
    <row r="156" spans="1:14" x14ac:dyDescent="0.25">
      <c r="A156" s="59"/>
      <c r="B156" s="90"/>
      <c r="C156" s="89"/>
      <c r="D156" s="61" t="str">
        <f>IFERROR(IF(C156="No CAS","",INDEX('DEQ Pollutant List'!$C$7:$C$614,MATCH('5. Pollutant Emissions - MB'!C156,'DEQ Pollutant List'!$B$7:$B$614,0))),"")</f>
        <v/>
      </c>
      <c r="E156" s="201" t="str">
        <f>IFERROR(IF(OR($C156="",$C156="No CAS"),INDEX('DEQ Pollutant List'!$A$7:$A$614,MATCH($D156,'DEQ Pollutant List'!$C$7:$C$614,0)),INDEX('DEQ Pollutant List'!$A$7:$A$614,MATCH($C156,'DEQ Pollutant List'!$B$7:$B$614,0))),"")</f>
        <v/>
      </c>
      <c r="F156" s="93"/>
      <c r="G156" s="94"/>
      <c r="H156" s="80"/>
      <c r="I156" s="77"/>
      <c r="J156" s="81"/>
      <c r="K156" s="79"/>
      <c r="L156" s="77"/>
      <c r="M156" s="81"/>
      <c r="N156" s="79"/>
    </row>
    <row r="157" spans="1:14" x14ac:dyDescent="0.25">
      <c r="A157" s="59"/>
      <c r="B157" s="90"/>
      <c r="C157" s="89"/>
      <c r="D157" s="61" t="str">
        <f>IFERROR(IF(C157="No CAS","",INDEX('DEQ Pollutant List'!$C$7:$C$614,MATCH('5. Pollutant Emissions - MB'!C157,'DEQ Pollutant List'!$B$7:$B$614,0))),"")</f>
        <v/>
      </c>
      <c r="E157" s="201" t="str">
        <f>IFERROR(IF(OR($C157="",$C157="No CAS"),INDEX('DEQ Pollutant List'!$A$7:$A$614,MATCH($D157,'DEQ Pollutant List'!$C$7:$C$614,0)),INDEX('DEQ Pollutant List'!$A$7:$A$614,MATCH($C157,'DEQ Pollutant List'!$B$7:$B$614,0))),"")</f>
        <v/>
      </c>
      <c r="F157" s="93"/>
      <c r="G157" s="94"/>
      <c r="H157" s="80"/>
      <c r="I157" s="77"/>
      <c r="J157" s="81"/>
      <c r="K157" s="79"/>
      <c r="L157" s="77"/>
      <c r="M157" s="81"/>
      <c r="N157" s="79"/>
    </row>
    <row r="158" spans="1:14" x14ac:dyDescent="0.25">
      <c r="A158" s="59"/>
      <c r="B158" s="90"/>
      <c r="C158" s="89"/>
      <c r="D158" s="61" t="str">
        <f>IFERROR(IF(C158="No CAS","",INDEX('DEQ Pollutant List'!$C$7:$C$614,MATCH('5. Pollutant Emissions - MB'!C158,'DEQ Pollutant List'!$B$7:$B$614,0))),"")</f>
        <v/>
      </c>
      <c r="E158" s="201" t="str">
        <f>IFERROR(IF(OR($C158="",$C158="No CAS"),INDEX('DEQ Pollutant List'!$A$7:$A$614,MATCH($D158,'DEQ Pollutant List'!$C$7:$C$614,0)),INDEX('DEQ Pollutant List'!$A$7:$A$614,MATCH($C158,'DEQ Pollutant List'!$B$7:$B$614,0))),"")</f>
        <v/>
      </c>
      <c r="F158" s="93"/>
      <c r="G158" s="94"/>
      <c r="H158" s="80"/>
      <c r="I158" s="77"/>
      <c r="J158" s="81"/>
      <c r="K158" s="79"/>
      <c r="L158" s="77"/>
      <c r="M158" s="81"/>
      <c r="N158" s="79"/>
    </row>
    <row r="159" spans="1:14" x14ac:dyDescent="0.25">
      <c r="A159" s="59"/>
      <c r="B159" s="90"/>
      <c r="C159" s="89"/>
      <c r="D159" s="61" t="str">
        <f>IFERROR(IF(C159="No CAS","",INDEX('DEQ Pollutant List'!$C$7:$C$614,MATCH('5. Pollutant Emissions - MB'!C159,'DEQ Pollutant List'!$B$7:$B$614,0))),"")</f>
        <v/>
      </c>
      <c r="E159" s="201" t="str">
        <f>IFERROR(IF(OR($C159="",$C159="No CAS"),INDEX('DEQ Pollutant List'!$A$7:$A$614,MATCH($D159,'DEQ Pollutant List'!$C$7:$C$614,0)),INDEX('DEQ Pollutant List'!$A$7:$A$614,MATCH($C159,'DEQ Pollutant List'!$B$7:$B$614,0))),"")</f>
        <v/>
      </c>
      <c r="F159" s="93"/>
      <c r="G159" s="94"/>
      <c r="H159" s="80"/>
      <c r="I159" s="77"/>
      <c r="J159" s="81"/>
      <c r="K159" s="79"/>
      <c r="L159" s="77"/>
      <c r="M159" s="81"/>
      <c r="N159" s="79"/>
    </row>
    <row r="160" spans="1:14" x14ac:dyDescent="0.25">
      <c r="A160" s="59"/>
      <c r="B160" s="90"/>
      <c r="C160" s="89"/>
      <c r="D160" s="61" t="str">
        <f>IFERROR(IF(C160="No CAS","",INDEX('DEQ Pollutant List'!$C$7:$C$614,MATCH('5. Pollutant Emissions - MB'!C160,'DEQ Pollutant List'!$B$7:$B$614,0))),"")</f>
        <v/>
      </c>
      <c r="E160" s="201" t="str">
        <f>IFERROR(IF(OR($C160="",$C160="No CAS"),INDEX('DEQ Pollutant List'!$A$7:$A$614,MATCH($D160,'DEQ Pollutant List'!$C$7:$C$614,0)),INDEX('DEQ Pollutant List'!$A$7:$A$614,MATCH($C160,'DEQ Pollutant List'!$B$7:$B$614,0))),"")</f>
        <v/>
      </c>
      <c r="F160" s="93"/>
      <c r="G160" s="94"/>
      <c r="H160" s="80"/>
      <c r="I160" s="77"/>
      <c r="J160" s="81"/>
      <c r="K160" s="79"/>
      <c r="L160" s="77"/>
      <c r="M160" s="81"/>
      <c r="N160" s="79"/>
    </row>
    <row r="161" spans="1:14" x14ac:dyDescent="0.25">
      <c r="A161" s="59"/>
      <c r="B161" s="90"/>
      <c r="C161" s="89"/>
      <c r="D161" s="61" t="str">
        <f>IFERROR(IF(C161="No CAS","",INDEX('DEQ Pollutant List'!$C$7:$C$614,MATCH('5. Pollutant Emissions - MB'!C161,'DEQ Pollutant List'!$B$7:$B$614,0))),"")</f>
        <v/>
      </c>
      <c r="E161" s="201" t="str">
        <f>IFERROR(IF(OR($C161="",$C161="No CAS"),INDEX('DEQ Pollutant List'!$A$7:$A$614,MATCH($D161,'DEQ Pollutant List'!$C$7:$C$614,0)),INDEX('DEQ Pollutant List'!$A$7:$A$614,MATCH($C161,'DEQ Pollutant List'!$B$7:$B$614,0))),"")</f>
        <v/>
      </c>
      <c r="F161" s="93"/>
      <c r="G161" s="94"/>
      <c r="H161" s="80"/>
      <c r="I161" s="77"/>
      <c r="J161" s="81"/>
      <c r="K161" s="79"/>
      <c r="L161" s="77"/>
      <c r="M161" s="81"/>
      <c r="N161" s="79"/>
    </row>
    <row r="162" spans="1:14" x14ac:dyDescent="0.25">
      <c r="A162" s="59"/>
      <c r="B162" s="90"/>
      <c r="C162" s="89"/>
      <c r="D162" s="61" t="str">
        <f>IFERROR(IF(C162="No CAS","",INDEX('DEQ Pollutant List'!$C$7:$C$614,MATCH('5. Pollutant Emissions - MB'!C162,'DEQ Pollutant List'!$B$7:$B$614,0))),"")</f>
        <v/>
      </c>
      <c r="E162" s="201" t="str">
        <f>IFERROR(IF(OR($C162="",$C162="No CAS"),INDEX('DEQ Pollutant List'!$A$7:$A$614,MATCH($D162,'DEQ Pollutant List'!$C$7:$C$614,0)),INDEX('DEQ Pollutant List'!$A$7:$A$614,MATCH($C162,'DEQ Pollutant List'!$B$7:$B$614,0))),"")</f>
        <v/>
      </c>
      <c r="F162" s="93"/>
      <c r="G162" s="94"/>
      <c r="H162" s="80"/>
      <c r="I162" s="77"/>
      <c r="J162" s="81"/>
      <c r="K162" s="79"/>
      <c r="L162" s="77"/>
      <c r="M162" s="81"/>
      <c r="N162" s="79"/>
    </row>
    <row r="163" spans="1:14" x14ac:dyDescent="0.25">
      <c r="A163" s="59"/>
      <c r="B163" s="90"/>
      <c r="C163" s="89"/>
      <c r="D163" s="61" t="str">
        <f>IFERROR(IF(C163="No CAS","",INDEX('DEQ Pollutant List'!$C$7:$C$614,MATCH('5. Pollutant Emissions - MB'!C163,'DEQ Pollutant List'!$B$7:$B$614,0))),"")</f>
        <v/>
      </c>
      <c r="E163" s="201" t="str">
        <f>IFERROR(IF(OR($C163="",$C163="No CAS"),INDEX('DEQ Pollutant List'!$A$7:$A$614,MATCH($D163,'DEQ Pollutant List'!$C$7:$C$614,0)),INDEX('DEQ Pollutant List'!$A$7:$A$614,MATCH($C163,'DEQ Pollutant List'!$B$7:$B$614,0))),"")</f>
        <v/>
      </c>
      <c r="F163" s="93"/>
      <c r="G163" s="94"/>
      <c r="H163" s="80"/>
      <c r="I163" s="77"/>
      <c r="J163" s="81"/>
      <c r="K163" s="79"/>
      <c r="L163" s="77"/>
      <c r="M163" s="81"/>
      <c r="N163" s="79"/>
    </row>
    <row r="164" spans="1:14" x14ac:dyDescent="0.25">
      <c r="A164" s="59"/>
      <c r="B164" s="90"/>
      <c r="C164" s="89"/>
      <c r="D164" s="61" t="str">
        <f>IFERROR(IF(C164="No CAS","",INDEX('DEQ Pollutant List'!$C$7:$C$614,MATCH('5. Pollutant Emissions - MB'!C164,'DEQ Pollutant List'!$B$7:$B$614,0))),"")</f>
        <v/>
      </c>
      <c r="E164" s="201" t="str">
        <f>IFERROR(IF(OR($C164="",$C164="No CAS"),INDEX('DEQ Pollutant List'!$A$7:$A$614,MATCH($D164,'DEQ Pollutant List'!$C$7:$C$614,0)),INDEX('DEQ Pollutant List'!$A$7:$A$614,MATCH($C164,'DEQ Pollutant List'!$B$7:$B$614,0))),"")</f>
        <v/>
      </c>
      <c r="F164" s="93"/>
      <c r="G164" s="94"/>
      <c r="H164" s="80"/>
      <c r="I164" s="77"/>
      <c r="J164" s="81"/>
      <c r="K164" s="79"/>
      <c r="L164" s="77"/>
      <c r="M164" s="81"/>
      <c r="N164" s="79"/>
    </row>
    <row r="165" spans="1:14" x14ac:dyDescent="0.25">
      <c r="A165" s="59"/>
      <c r="B165" s="90"/>
      <c r="C165" s="89"/>
      <c r="D165" s="61" t="str">
        <f>IFERROR(IF(C165="No CAS","",INDEX('DEQ Pollutant List'!$C$7:$C$614,MATCH('5. Pollutant Emissions - MB'!C165,'DEQ Pollutant List'!$B$7:$B$614,0))),"")</f>
        <v/>
      </c>
      <c r="E165" s="201" t="str">
        <f>IFERROR(IF(OR($C165="",$C165="No CAS"),INDEX('DEQ Pollutant List'!$A$7:$A$614,MATCH($D165,'DEQ Pollutant List'!$C$7:$C$614,0)),INDEX('DEQ Pollutant List'!$A$7:$A$614,MATCH($C165,'DEQ Pollutant List'!$B$7:$B$614,0))),"")</f>
        <v/>
      </c>
      <c r="F165" s="93"/>
      <c r="G165" s="94"/>
      <c r="H165" s="80"/>
      <c r="I165" s="77"/>
      <c r="J165" s="81"/>
      <c r="K165" s="79"/>
      <c r="L165" s="77"/>
      <c r="M165" s="81"/>
      <c r="N165" s="79"/>
    </row>
    <row r="166" spans="1:14" x14ac:dyDescent="0.25">
      <c r="A166" s="59"/>
      <c r="B166" s="90"/>
      <c r="C166" s="89"/>
      <c r="D166" s="61" t="str">
        <f>IFERROR(IF(C166="No CAS","",INDEX('DEQ Pollutant List'!$C$7:$C$614,MATCH('5. Pollutant Emissions - MB'!C166,'DEQ Pollutant List'!$B$7:$B$614,0))),"")</f>
        <v/>
      </c>
      <c r="E166" s="201" t="str">
        <f>IFERROR(IF(OR($C166="",$C166="No CAS"),INDEX('DEQ Pollutant List'!$A$7:$A$614,MATCH($D166,'DEQ Pollutant List'!$C$7:$C$614,0)),INDEX('DEQ Pollutant List'!$A$7:$A$614,MATCH($C166,'DEQ Pollutant List'!$B$7:$B$614,0))),"")</f>
        <v/>
      </c>
      <c r="F166" s="93"/>
      <c r="G166" s="94"/>
      <c r="H166" s="80"/>
      <c r="I166" s="77"/>
      <c r="J166" s="81"/>
      <c r="K166" s="79"/>
      <c r="L166" s="77"/>
      <c r="M166" s="81"/>
      <c r="N166" s="79"/>
    </row>
    <row r="167" spans="1:14" x14ac:dyDescent="0.25">
      <c r="A167" s="59"/>
      <c r="B167" s="90"/>
      <c r="C167" s="89"/>
      <c r="D167" s="61" t="str">
        <f>IFERROR(IF(C167="No CAS","",INDEX('DEQ Pollutant List'!$C$7:$C$614,MATCH('5. Pollutant Emissions - MB'!C167,'DEQ Pollutant List'!$B$7:$B$614,0))),"")</f>
        <v/>
      </c>
      <c r="E167" s="201" t="str">
        <f>IFERROR(IF(OR($C167="",$C167="No CAS"),INDEX('DEQ Pollutant List'!$A$7:$A$614,MATCH($D167,'DEQ Pollutant List'!$C$7:$C$614,0)),INDEX('DEQ Pollutant List'!$A$7:$A$614,MATCH($C167,'DEQ Pollutant List'!$B$7:$B$614,0))),"")</f>
        <v/>
      </c>
      <c r="F167" s="93"/>
      <c r="G167" s="94"/>
      <c r="H167" s="80"/>
      <c r="I167" s="77"/>
      <c r="J167" s="81"/>
      <c r="K167" s="79"/>
      <c r="L167" s="77"/>
      <c r="M167" s="81"/>
      <c r="N167" s="79"/>
    </row>
    <row r="168" spans="1:14" x14ac:dyDescent="0.25">
      <c r="A168" s="59"/>
      <c r="B168" s="90"/>
      <c r="C168" s="89"/>
      <c r="D168" s="61" t="str">
        <f>IFERROR(IF(C168="No CAS","",INDEX('DEQ Pollutant List'!$C$7:$C$614,MATCH('5. Pollutant Emissions - MB'!C168,'DEQ Pollutant List'!$B$7:$B$614,0))),"")</f>
        <v/>
      </c>
      <c r="E168" s="201" t="str">
        <f>IFERROR(IF(OR($C168="",$C168="No CAS"),INDEX('DEQ Pollutant List'!$A$7:$A$614,MATCH($D168,'DEQ Pollutant List'!$C$7:$C$614,0)),INDEX('DEQ Pollutant List'!$A$7:$A$614,MATCH($C168,'DEQ Pollutant List'!$B$7:$B$614,0))),"")</f>
        <v/>
      </c>
      <c r="F168" s="93"/>
      <c r="G168" s="94"/>
      <c r="H168" s="80"/>
      <c r="I168" s="77"/>
      <c r="J168" s="81"/>
      <c r="K168" s="79"/>
      <c r="L168" s="77"/>
      <c r="M168" s="81"/>
      <c r="N168" s="79"/>
    </row>
    <row r="169" spans="1:14" x14ac:dyDescent="0.25">
      <c r="A169" s="59"/>
      <c r="B169" s="90"/>
      <c r="C169" s="89"/>
      <c r="D169" s="61" t="str">
        <f>IFERROR(IF(C169="No CAS","",INDEX('DEQ Pollutant List'!$C$7:$C$614,MATCH('5. Pollutant Emissions - MB'!C169,'DEQ Pollutant List'!$B$7:$B$614,0))),"")</f>
        <v/>
      </c>
      <c r="E169" s="201" t="str">
        <f>IFERROR(IF(OR($C169="",$C169="No CAS"),INDEX('DEQ Pollutant List'!$A$7:$A$614,MATCH($D169,'DEQ Pollutant List'!$C$7:$C$614,0)),INDEX('DEQ Pollutant List'!$A$7:$A$614,MATCH($C169,'DEQ Pollutant List'!$B$7:$B$614,0))),"")</f>
        <v/>
      </c>
      <c r="F169" s="93"/>
      <c r="G169" s="94"/>
      <c r="H169" s="80"/>
      <c r="I169" s="77"/>
      <c r="J169" s="81"/>
      <c r="K169" s="79"/>
      <c r="L169" s="77"/>
      <c r="M169" s="81"/>
      <c r="N169" s="79"/>
    </row>
    <row r="170" spans="1:14" x14ac:dyDescent="0.25">
      <c r="A170" s="59"/>
      <c r="B170" s="90"/>
      <c r="C170" s="89"/>
      <c r="D170" s="61" t="str">
        <f>IFERROR(IF(C170="No CAS","",INDEX('DEQ Pollutant List'!$C$7:$C$614,MATCH('5. Pollutant Emissions - MB'!C170,'DEQ Pollutant List'!$B$7:$B$614,0))),"")</f>
        <v/>
      </c>
      <c r="E170" s="201" t="str">
        <f>IFERROR(IF(OR($C170="",$C170="No CAS"),INDEX('DEQ Pollutant List'!$A$7:$A$614,MATCH($D170,'DEQ Pollutant List'!$C$7:$C$614,0)),INDEX('DEQ Pollutant List'!$A$7:$A$614,MATCH($C170,'DEQ Pollutant List'!$B$7:$B$614,0))),"")</f>
        <v/>
      </c>
      <c r="F170" s="93"/>
      <c r="G170" s="94"/>
      <c r="H170" s="80"/>
      <c r="I170" s="77"/>
      <c r="J170" s="81"/>
      <c r="K170" s="79"/>
      <c r="L170" s="77"/>
      <c r="M170" s="81"/>
      <c r="N170" s="79"/>
    </row>
    <row r="171" spans="1:14" x14ac:dyDescent="0.25">
      <c r="A171" s="59"/>
      <c r="B171" s="90"/>
      <c r="C171" s="89"/>
      <c r="D171" s="61" t="str">
        <f>IFERROR(IF(C171="No CAS","",INDEX('DEQ Pollutant List'!$C$7:$C$614,MATCH('5. Pollutant Emissions - MB'!C171,'DEQ Pollutant List'!$B$7:$B$614,0))),"")</f>
        <v/>
      </c>
      <c r="E171" s="201" t="str">
        <f>IFERROR(IF(OR($C171="",$C171="No CAS"),INDEX('DEQ Pollutant List'!$A$7:$A$614,MATCH($D171,'DEQ Pollutant List'!$C$7:$C$614,0)),INDEX('DEQ Pollutant List'!$A$7:$A$614,MATCH($C171,'DEQ Pollutant List'!$B$7:$B$614,0))),"")</f>
        <v/>
      </c>
      <c r="F171" s="93"/>
      <c r="G171" s="94"/>
      <c r="H171" s="80"/>
      <c r="I171" s="77"/>
      <c r="J171" s="81"/>
      <c r="K171" s="79"/>
      <c r="L171" s="77"/>
      <c r="M171" s="81"/>
      <c r="N171" s="79"/>
    </row>
    <row r="172" spans="1:14" x14ac:dyDescent="0.25">
      <c r="A172" s="59"/>
      <c r="B172" s="90"/>
      <c r="C172" s="89"/>
      <c r="D172" s="61" t="str">
        <f>IFERROR(IF(C172="No CAS","",INDEX('DEQ Pollutant List'!$C$7:$C$614,MATCH('5. Pollutant Emissions - MB'!C172,'DEQ Pollutant List'!$B$7:$B$614,0))),"")</f>
        <v/>
      </c>
      <c r="E172" s="201" t="str">
        <f>IFERROR(IF(OR($C172="",$C172="No CAS"),INDEX('DEQ Pollutant List'!$A$7:$A$614,MATCH($D172,'DEQ Pollutant List'!$C$7:$C$614,0)),INDEX('DEQ Pollutant List'!$A$7:$A$614,MATCH($C172,'DEQ Pollutant List'!$B$7:$B$614,0))),"")</f>
        <v/>
      </c>
      <c r="F172" s="93"/>
      <c r="G172" s="94"/>
      <c r="H172" s="80"/>
      <c r="I172" s="77"/>
      <c r="J172" s="81"/>
      <c r="K172" s="79"/>
      <c r="L172" s="77"/>
      <c r="M172" s="81"/>
      <c r="N172" s="79"/>
    </row>
    <row r="173" spans="1:14" x14ac:dyDescent="0.25">
      <c r="A173" s="59"/>
      <c r="B173" s="90"/>
      <c r="C173" s="89"/>
      <c r="D173" s="61" t="str">
        <f>IFERROR(IF(C173="No CAS","",INDEX('DEQ Pollutant List'!$C$7:$C$614,MATCH('5. Pollutant Emissions - MB'!C173,'DEQ Pollutant List'!$B$7:$B$614,0))),"")</f>
        <v/>
      </c>
      <c r="E173" s="201" t="str">
        <f>IFERROR(IF(OR($C173="",$C173="No CAS"),INDEX('DEQ Pollutant List'!$A$7:$A$614,MATCH($D173,'DEQ Pollutant List'!$C$7:$C$614,0)),INDEX('DEQ Pollutant List'!$A$7:$A$614,MATCH($C173,'DEQ Pollutant List'!$B$7:$B$614,0))),"")</f>
        <v/>
      </c>
      <c r="F173" s="93"/>
      <c r="G173" s="94"/>
      <c r="H173" s="80"/>
      <c r="I173" s="77"/>
      <c r="J173" s="81"/>
      <c r="K173" s="79"/>
      <c r="L173" s="77"/>
      <c r="M173" s="81"/>
      <c r="N173" s="79"/>
    </row>
    <row r="174" spans="1:14" x14ac:dyDescent="0.25">
      <c r="A174" s="59"/>
      <c r="B174" s="90"/>
      <c r="C174" s="89"/>
      <c r="D174" s="61" t="str">
        <f>IFERROR(IF(C174="No CAS","",INDEX('DEQ Pollutant List'!$C$7:$C$614,MATCH('5. Pollutant Emissions - MB'!C174,'DEQ Pollutant List'!$B$7:$B$614,0))),"")</f>
        <v/>
      </c>
      <c r="E174" s="201" t="str">
        <f>IFERROR(IF(OR($C174="",$C174="No CAS"),INDEX('DEQ Pollutant List'!$A$7:$A$614,MATCH($D174,'DEQ Pollutant List'!$C$7:$C$614,0)),INDEX('DEQ Pollutant List'!$A$7:$A$614,MATCH($C174,'DEQ Pollutant List'!$B$7:$B$614,0))),"")</f>
        <v/>
      </c>
      <c r="F174" s="93"/>
      <c r="G174" s="94"/>
      <c r="H174" s="80"/>
      <c r="I174" s="77"/>
      <c r="J174" s="81"/>
      <c r="K174" s="79"/>
      <c r="L174" s="77"/>
      <c r="M174" s="81"/>
      <c r="N174" s="79"/>
    </row>
    <row r="175" spans="1:14" x14ac:dyDescent="0.25">
      <c r="A175" s="59"/>
      <c r="B175" s="90"/>
      <c r="C175" s="89"/>
      <c r="D175" s="61" t="str">
        <f>IFERROR(IF(C175="No CAS","",INDEX('DEQ Pollutant List'!$C$7:$C$614,MATCH('5. Pollutant Emissions - MB'!C175,'DEQ Pollutant List'!$B$7:$B$614,0))),"")</f>
        <v/>
      </c>
      <c r="E175" s="201" t="str">
        <f>IFERROR(IF(OR($C175="",$C175="No CAS"),INDEX('DEQ Pollutant List'!$A$7:$A$614,MATCH($D175,'DEQ Pollutant List'!$C$7:$C$614,0)),INDEX('DEQ Pollutant List'!$A$7:$A$614,MATCH($C175,'DEQ Pollutant List'!$B$7:$B$614,0))),"")</f>
        <v/>
      </c>
      <c r="F175" s="93"/>
      <c r="G175" s="94"/>
      <c r="H175" s="80"/>
      <c r="I175" s="77"/>
      <c r="J175" s="81"/>
      <c r="K175" s="79"/>
      <c r="L175" s="77"/>
      <c r="M175" s="81"/>
      <c r="N175" s="79"/>
    </row>
    <row r="176" spans="1:14" x14ac:dyDescent="0.25">
      <c r="A176" s="59"/>
      <c r="B176" s="90"/>
      <c r="C176" s="89"/>
      <c r="D176" s="61" t="str">
        <f>IFERROR(IF(C176="No CAS","",INDEX('DEQ Pollutant List'!$C$7:$C$614,MATCH('5. Pollutant Emissions - MB'!C176,'DEQ Pollutant List'!$B$7:$B$614,0))),"")</f>
        <v/>
      </c>
      <c r="E176" s="201" t="str">
        <f>IFERROR(IF(OR($C176="",$C176="No CAS"),INDEX('DEQ Pollutant List'!$A$7:$A$614,MATCH($D176,'DEQ Pollutant List'!$C$7:$C$614,0)),INDEX('DEQ Pollutant List'!$A$7:$A$614,MATCH($C176,'DEQ Pollutant List'!$B$7:$B$614,0))),"")</f>
        <v/>
      </c>
      <c r="F176" s="93"/>
      <c r="G176" s="94"/>
      <c r="H176" s="80"/>
      <c r="I176" s="77"/>
      <c r="J176" s="81"/>
      <c r="K176" s="79"/>
      <c r="L176" s="77"/>
      <c r="M176" s="81"/>
      <c r="N176" s="79"/>
    </row>
    <row r="177" spans="1:14" x14ac:dyDescent="0.25">
      <c r="A177" s="59"/>
      <c r="B177" s="90"/>
      <c r="C177" s="89"/>
      <c r="D177" s="61" t="str">
        <f>IFERROR(IF(C177="No CAS","",INDEX('DEQ Pollutant List'!$C$7:$C$614,MATCH('5. Pollutant Emissions - MB'!C177,'DEQ Pollutant List'!$B$7:$B$614,0))),"")</f>
        <v/>
      </c>
      <c r="E177" s="201" t="str">
        <f>IFERROR(IF(OR($C177="",$C177="No CAS"),INDEX('DEQ Pollutant List'!$A$7:$A$614,MATCH($D177,'DEQ Pollutant List'!$C$7:$C$614,0)),INDEX('DEQ Pollutant List'!$A$7:$A$614,MATCH($C177,'DEQ Pollutant List'!$B$7:$B$614,0))),"")</f>
        <v/>
      </c>
      <c r="F177" s="93"/>
      <c r="G177" s="94"/>
      <c r="H177" s="80"/>
      <c r="I177" s="77"/>
      <c r="J177" s="81"/>
      <c r="K177" s="79"/>
      <c r="L177" s="77"/>
      <c r="M177" s="81"/>
      <c r="N177" s="79"/>
    </row>
    <row r="178" spans="1:14" x14ac:dyDescent="0.25">
      <c r="A178" s="59"/>
      <c r="B178" s="90"/>
      <c r="C178" s="89"/>
      <c r="D178" s="61" t="str">
        <f>IFERROR(IF(C178="No CAS","",INDEX('DEQ Pollutant List'!$C$7:$C$614,MATCH('5. Pollutant Emissions - MB'!C178,'DEQ Pollutant List'!$B$7:$B$614,0))),"")</f>
        <v/>
      </c>
      <c r="E178" s="201" t="str">
        <f>IFERROR(IF(OR($C178="",$C178="No CAS"),INDEX('DEQ Pollutant List'!$A$7:$A$614,MATCH($D178,'DEQ Pollutant List'!$C$7:$C$614,0)),INDEX('DEQ Pollutant List'!$A$7:$A$614,MATCH($C178,'DEQ Pollutant List'!$B$7:$B$614,0))),"")</f>
        <v/>
      </c>
      <c r="F178" s="93"/>
      <c r="G178" s="94"/>
      <c r="H178" s="80"/>
      <c r="I178" s="77"/>
      <c r="J178" s="81"/>
      <c r="K178" s="79"/>
      <c r="L178" s="77"/>
      <c r="M178" s="81"/>
      <c r="N178" s="79"/>
    </row>
    <row r="179" spans="1:14" x14ac:dyDescent="0.25">
      <c r="A179" s="59"/>
      <c r="B179" s="90"/>
      <c r="C179" s="89"/>
      <c r="D179" s="61" t="str">
        <f>IFERROR(IF(C179="No CAS","",INDEX('DEQ Pollutant List'!$C$7:$C$614,MATCH('5. Pollutant Emissions - MB'!C179,'DEQ Pollutant List'!$B$7:$B$614,0))),"")</f>
        <v/>
      </c>
      <c r="E179" s="201" t="str">
        <f>IFERROR(IF(OR($C179="",$C179="No CAS"),INDEX('DEQ Pollutant List'!$A$7:$A$614,MATCH($D179,'DEQ Pollutant List'!$C$7:$C$614,0)),INDEX('DEQ Pollutant List'!$A$7:$A$614,MATCH($C179,'DEQ Pollutant List'!$B$7:$B$614,0))),"")</f>
        <v/>
      </c>
      <c r="F179" s="93"/>
      <c r="G179" s="94"/>
      <c r="H179" s="80"/>
      <c r="I179" s="77"/>
      <c r="J179" s="81"/>
      <c r="K179" s="79"/>
      <c r="L179" s="77"/>
      <c r="M179" s="81"/>
      <c r="N179" s="79"/>
    </row>
    <row r="180" spans="1:14" x14ac:dyDescent="0.25">
      <c r="A180" s="59"/>
      <c r="B180" s="90"/>
      <c r="C180" s="89"/>
      <c r="D180" s="61" t="str">
        <f>IFERROR(IF(C180="No CAS","",INDEX('DEQ Pollutant List'!$C$7:$C$614,MATCH('5. Pollutant Emissions - MB'!C180,'DEQ Pollutant List'!$B$7:$B$614,0))),"")</f>
        <v/>
      </c>
      <c r="E180" s="201" t="str">
        <f>IFERROR(IF(OR($C180="",$C180="No CAS"),INDEX('DEQ Pollutant List'!$A$7:$A$614,MATCH($D180,'DEQ Pollutant List'!$C$7:$C$614,0)),INDEX('DEQ Pollutant List'!$A$7:$A$614,MATCH($C180,'DEQ Pollutant List'!$B$7:$B$614,0))),"")</f>
        <v/>
      </c>
      <c r="F180" s="93"/>
      <c r="G180" s="94"/>
      <c r="H180" s="80"/>
      <c r="I180" s="77"/>
      <c r="J180" s="81"/>
      <c r="K180" s="79"/>
      <c r="L180" s="77"/>
      <c r="M180" s="81"/>
      <c r="N180" s="79"/>
    </row>
    <row r="181" spans="1:14" x14ac:dyDescent="0.25">
      <c r="A181" s="59"/>
      <c r="B181" s="90"/>
      <c r="C181" s="89"/>
      <c r="D181" s="61" t="str">
        <f>IFERROR(IF(C181="No CAS","",INDEX('DEQ Pollutant List'!$C$7:$C$614,MATCH('5. Pollutant Emissions - MB'!C181,'DEQ Pollutant List'!$B$7:$B$614,0))),"")</f>
        <v/>
      </c>
      <c r="E181" s="201" t="str">
        <f>IFERROR(IF(OR($C181="",$C181="No CAS"),INDEX('DEQ Pollutant List'!$A$7:$A$614,MATCH($D181,'DEQ Pollutant List'!$C$7:$C$614,0)),INDEX('DEQ Pollutant List'!$A$7:$A$614,MATCH($C181,'DEQ Pollutant List'!$B$7:$B$614,0))),"")</f>
        <v/>
      </c>
      <c r="F181" s="93"/>
      <c r="G181" s="94"/>
      <c r="H181" s="80"/>
      <c r="I181" s="77"/>
      <c r="J181" s="81"/>
      <c r="K181" s="79"/>
      <c r="L181" s="77"/>
      <c r="M181" s="81"/>
      <c r="N181" s="79"/>
    </row>
    <row r="182" spans="1:14" x14ac:dyDescent="0.25">
      <c r="A182" s="59"/>
      <c r="B182" s="90"/>
      <c r="C182" s="89"/>
      <c r="D182" s="61" t="str">
        <f>IFERROR(IF(C182="No CAS","",INDEX('DEQ Pollutant List'!$C$7:$C$614,MATCH('5. Pollutant Emissions - MB'!C182,'DEQ Pollutant List'!$B$7:$B$614,0))),"")</f>
        <v/>
      </c>
      <c r="E182" s="201" t="str">
        <f>IFERROR(IF(OR($C182="",$C182="No CAS"),INDEX('DEQ Pollutant List'!$A$7:$A$614,MATCH($D182,'DEQ Pollutant List'!$C$7:$C$614,0)),INDEX('DEQ Pollutant List'!$A$7:$A$614,MATCH($C182,'DEQ Pollutant List'!$B$7:$B$614,0))),"")</f>
        <v/>
      </c>
      <c r="F182" s="93"/>
      <c r="G182" s="94"/>
      <c r="H182" s="80"/>
      <c r="I182" s="77"/>
      <c r="J182" s="81"/>
      <c r="K182" s="79"/>
      <c r="L182" s="77"/>
      <c r="M182" s="81"/>
      <c r="N182" s="79"/>
    </row>
    <row r="183" spans="1:14" x14ac:dyDescent="0.25">
      <c r="A183" s="59"/>
      <c r="B183" s="90"/>
      <c r="C183" s="89"/>
      <c r="D183" s="61" t="str">
        <f>IFERROR(IF(C183="No CAS","",INDEX('DEQ Pollutant List'!$C$7:$C$614,MATCH('5. Pollutant Emissions - MB'!C183,'DEQ Pollutant List'!$B$7:$B$614,0))),"")</f>
        <v/>
      </c>
      <c r="E183" s="201" t="str">
        <f>IFERROR(IF(OR($C183="",$C183="No CAS"),INDEX('DEQ Pollutant List'!$A$7:$A$614,MATCH($D183,'DEQ Pollutant List'!$C$7:$C$614,0)),INDEX('DEQ Pollutant List'!$A$7:$A$614,MATCH($C183,'DEQ Pollutant List'!$B$7:$B$614,0))),"")</f>
        <v/>
      </c>
      <c r="F183" s="93"/>
      <c r="G183" s="94"/>
      <c r="H183" s="80"/>
      <c r="I183" s="77"/>
      <c r="J183" s="81"/>
      <c r="K183" s="79"/>
      <c r="L183" s="77"/>
      <c r="M183" s="81"/>
      <c r="N183" s="79"/>
    </row>
    <row r="184" spans="1:14" x14ac:dyDescent="0.25">
      <c r="A184" s="59"/>
      <c r="B184" s="90"/>
      <c r="C184" s="89"/>
      <c r="D184" s="61" t="str">
        <f>IFERROR(IF(C184="No CAS","",INDEX('DEQ Pollutant List'!$C$7:$C$614,MATCH('5. Pollutant Emissions - MB'!C184,'DEQ Pollutant List'!$B$7:$B$614,0))),"")</f>
        <v/>
      </c>
      <c r="E184" s="201" t="str">
        <f>IFERROR(IF(OR($C184="",$C184="No CAS"),INDEX('DEQ Pollutant List'!$A$7:$A$614,MATCH($D184,'DEQ Pollutant List'!$C$7:$C$614,0)),INDEX('DEQ Pollutant List'!$A$7:$A$614,MATCH($C184,'DEQ Pollutant List'!$B$7:$B$614,0))),"")</f>
        <v/>
      </c>
      <c r="F184" s="93"/>
      <c r="G184" s="94"/>
      <c r="H184" s="80"/>
      <c r="I184" s="77"/>
      <c r="J184" s="81"/>
      <c r="K184" s="79"/>
      <c r="L184" s="77"/>
      <c r="M184" s="81"/>
      <c r="N184" s="79"/>
    </row>
    <row r="185" spans="1:14" x14ac:dyDescent="0.25">
      <c r="A185" s="59"/>
      <c r="B185" s="90"/>
      <c r="C185" s="89"/>
      <c r="D185" s="61" t="str">
        <f>IFERROR(IF(C185="No CAS","",INDEX('DEQ Pollutant List'!$C$7:$C$614,MATCH('5. Pollutant Emissions - MB'!C185,'DEQ Pollutant List'!$B$7:$B$614,0))),"")</f>
        <v/>
      </c>
      <c r="E185" s="201" t="str">
        <f>IFERROR(IF(OR($C185="",$C185="No CAS"),INDEX('DEQ Pollutant List'!$A$7:$A$614,MATCH($D185,'DEQ Pollutant List'!$C$7:$C$614,0)),INDEX('DEQ Pollutant List'!$A$7:$A$614,MATCH($C185,'DEQ Pollutant List'!$B$7:$B$614,0))),"")</f>
        <v/>
      </c>
      <c r="F185" s="93"/>
      <c r="G185" s="94"/>
      <c r="H185" s="80"/>
      <c r="I185" s="77"/>
      <c r="J185" s="81"/>
      <c r="K185" s="79"/>
      <c r="L185" s="77"/>
      <c r="M185" s="81"/>
      <c r="N185" s="79"/>
    </row>
    <row r="186" spans="1:14" x14ac:dyDescent="0.25">
      <c r="A186" s="59"/>
      <c r="B186" s="90"/>
      <c r="C186" s="89"/>
      <c r="D186" s="61" t="str">
        <f>IFERROR(IF(C186="No CAS","",INDEX('DEQ Pollutant List'!$C$7:$C$614,MATCH('5. Pollutant Emissions - MB'!C186,'DEQ Pollutant List'!$B$7:$B$614,0))),"")</f>
        <v/>
      </c>
      <c r="E186" s="201" t="str">
        <f>IFERROR(IF(OR($C186="",$C186="No CAS"),INDEX('DEQ Pollutant List'!$A$7:$A$614,MATCH($D186,'DEQ Pollutant List'!$C$7:$C$614,0)),INDEX('DEQ Pollutant List'!$A$7:$A$614,MATCH($C186,'DEQ Pollutant List'!$B$7:$B$614,0))),"")</f>
        <v/>
      </c>
      <c r="F186" s="93"/>
      <c r="G186" s="94"/>
      <c r="H186" s="80"/>
      <c r="I186" s="77"/>
      <c r="J186" s="81"/>
      <c r="K186" s="79"/>
      <c r="L186" s="77"/>
      <c r="M186" s="81"/>
      <c r="N186" s="79"/>
    </row>
    <row r="187" spans="1:14" x14ac:dyDescent="0.25">
      <c r="A187" s="59"/>
      <c r="B187" s="90"/>
      <c r="C187" s="89"/>
      <c r="D187" s="61" t="str">
        <f>IFERROR(IF(C187="No CAS","",INDEX('DEQ Pollutant List'!$C$7:$C$614,MATCH('5. Pollutant Emissions - MB'!C187,'DEQ Pollutant List'!$B$7:$B$614,0))),"")</f>
        <v/>
      </c>
      <c r="E187" s="201" t="str">
        <f>IFERROR(IF(OR($C187="",$C187="No CAS"),INDEX('DEQ Pollutant List'!$A$7:$A$614,MATCH($D187,'DEQ Pollutant List'!$C$7:$C$614,0)),INDEX('DEQ Pollutant List'!$A$7:$A$614,MATCH($C187,'DEQ Pollutant List'!$B$7:$B$614,0))),"")</f>
        <v/>
      </c>
      <c r="F187" s="93"/>
      <c r="G187" s="94"/>
      <c r="H187" s="80"/>
      <c r="I187" s="77"/>
      <c r="J187" s="81"/>
      <c r="K187" s="79"/>
      <c r="L187" s="77"/>
      <c r="M187" s="81"/>
      <c r="N187" s="79"/>
    </row>
    <row r="188" spans="1:14" x14ac:dyDescent="0.25">
      <c r="A188" s="59"/>
      <c r="B188" s="90"/>
      <c r="C188" s="89"/>
      <c r="D188" s="61" t="str">
        <f>IFERROR(IF(C188="No CAS","",INDEX('DEQ Pollutant List'!$C$7:$C$614,MATCH('5. Pollutant Emissions - MB'!C188,'DEQ Pollutant List'!$B$7:$B$614,0))),"")</f>
        <v/>
      </c>
      <c r="E188" s="201" t="str">
        <f>IFERROR(IF(OR($C188="",$C188="No CAS"),INDEX('DEQ Pollutant List'!$A$7:$A$614,MATCH($D188,'DEQ Pollutant List'!$C$7:$C$614,0)),INDEX('DEQ Pollutant List'!$A$7:$A$614,MATCH($C188,'DEQ Pollutant List'!$B$7:$B$614,0))),"")</f>
        <v/>
      </c>
      <c r="F188" s="93"/>
      <c r="G188" s="94"/>
      <c r="H188" s="80"/>
      <c r="I188" s="77"/>
      <c r="J188" s="81"/>
      <c r="K188" s="79"/>
      <c r="L188" s="77"/>
      <c r="M188" s="81"/>
      <c r="N188" s="79"/>
    </row>
    <row r="189" spans="1:14" x14ac:dyDescent="0.25">
      <c r="A189" s="59"/>
      <c r="B189" s="90"/>
      <c r="C189" s="89"/>
      <c r="D189" s="61" t="str">
        <f>IFERROR(IF(C189="No CAS","",INDEX('DEQ Pollutant List'!$C$7:$C$614,MATCH('5. Pollutant Emissions - MB'!C189,'DEQ Pollutant List'!$B$7:$B$614,0))),"")</f>
        <v/>
      </c>
      <c r="E189" s="201" t="str">
        <f>IFERROR(IF(OR($C189="",$C189="No CAS"),INDEX('DEQ Pollutant List'!$A$7:$A$614,MATCH($D189,'DEQ Pollutant List'!$C$7:$C$614,0)),INDEX('DEQ Pollutant List'!$A$7:$A$614,MATCH($C189,'DEQ Pollutant List'!$B$7:$B$614,0))),"")</f>
        <v/>
      </c>
      <c r="F189" s="93"/>
      <c r="G189" s="94"/>
      <c r="H189" s="80"/>
      <c r="I189" s="77"/>
      <c r="J189" s="81"/>
      <c r="K189" s="79"/>
      <c r="L189" s="77"/>
      <c r="M189" s="81"/>
      <c r="N189" s="79"/>
    </row>
    <row r="190" spans="1:14" x14ac:dyDescent="0.25">
      <c r="A190" s="59"/>
      <c r="B190" s="90"/>
      <c r="C190" s="89"/>
      <c r="D190" s="61" t="str">
        <f>IFERROR(IF(C190="No CAS","",INDEX('DEQ Pollutant List'!$C$7:$C$614,MATCH('5. Pollutant Emissions - MB'!C190,'DEQ Pollutant List'!$B$7:$B$614,0))),"")</f>
        <v/>
      </c>
      <c r="E190" s="201" t="str">
        <f>IFERROR(IF(OR($C190="",$C190="No CAS"),INDEX('DEQ Pollutant List'!$A$7:$A$614,MATCH($D190,'DEQ Pollutant List'!$C$7:$C$614,0)),INDEX('DEQ Pollutant List'!$A$7:$A$614,MATCH($C190,'DEQ Pollutant List'!$B$7:$B$614,0))),"")</f>
        <v/>
      </c>
      <c r="F190" s="93"/>
      <c r="G190" s="94"/>
      <c r="H190" s="80"/>
      <c r="I190" s="77"/>
      <c r="J190" s="81"/>
      <c r="K190" s="79"/>
      <c r="L190" s="77"/>
      <c r="M190" s="81"/>
      <c r="N190" s="79"/>
    </row>
    <row r="191" spans="1:14" x14ac:dyDescent="0.25">
      <c r="A191" s="59"/>
      <c r="B191" s="90"/>
      <c r="C191" s="89"/>
      <c r="D191" s="61" t="str">
        <f>IFERROR(IF(C191="No CAS","",INDEX('DEQ Pollutant List'!$C$7:$C$614,MATCH('5. Pollutant Emissions - MB'!C191,'DEQ Pollutant List'!$B$7:$B$614,0))),"")</f>
        <v/>
      </c>
      <c r="E191" s="201" t="str">
        <f>IFERROR(IF(OR($C191="",$C191="No CAS"),INDEX('DEQ Pollutant List'!$A$7:$A$614,MATCH($D191,'DEQ Pollutant List'!$C$7:$C$614,0)),INDEX('DEQ Pollutant List'!$A$7:$A$614,MATCH($C191,'DEQ Pollutant List'!$B$7:$B$614,0))),"")</f>
        <v/>
      </c>
      <c r="F191" s="93"/>
      <c r="G191" s="94"/>
      <c r="H191" s="80"/>
      <c r="I191" s="77"/>
      <c r="J191" s="81"/>
      <c r="K191" s="79"/>
      <c r="L191" s="77"/>
      <c r="M191" s="81"/>
      <c r="N191" s="79"/>
    </row>
    <row r="192" spans="1:14" x14ac:dyDescent="0.25">
      <c r="A192" s="59"/>
      <c r="B192" s="90"/>
      <c r="C192" s="89"/>
      <c r="D192" s="61" t="str">
        <f>IFERROR(IF(C192="No CAS","",INDEX('DEQ Pollutant List'!$C$7:$C$614,MATCH('5. Pollutant Emissions - MB'!C192,'DEQ Pollutant List'!$B$7:$B$614,0))),"")</f>
        <v/>
      </c>
      <c r="E192" s="201" t="str">
        <f>IFERROR(IF(OR($C192="",$C192="No CAS"),INDEX('DEQ Pollutant List'!$A$7:$A$614,MATCH($D192,'DEQ Pollutant List'!$C$7:$C$614,0)),INDEX('DEQ Pollutant List'!$A$7:$A$614,MATCH($C192,'DEQ Pollutant List'!$B$7:$B$614,0))),"")</f>
        <v/>
      </c>
      <c r="F192" s="93"/>
      <c r="G192" s="94"/>
      <c r="H192" s="80"/>
      <c r="I192" s="77"/>
      <c r="J192" s="81"/>
      <c r="K192" s="79"/>
      <c r="L192" s="77"/>
      <c r="M192" s="81"/>
      <c r="N192" s="79"/>
    </row>
    <row r="193" spans="1:14" x14ac:dyDescent="0.25">
      <c r="A193" s="59"/>
      <c r="B193" s="90"/>
      <c r="C193" s="89"/>
      <c r="D193" s="61" t="str">
        <f>IFERROR(IF(C193="No CAS","",INDEX('DEQ Pollutant List'!$C$7:$C$614,MATCH('5. Pollutant Emissions - MB'!C193,'DEQ Pollutant List'!$B$7:$B$614,0))),"")</f>
        <v/>
      </c>
      <c r="E193" s="201" t="str">
        <f>IFERROR(IF(OR($C193="",$C193="No CAS"),INDEX('DEQ Pollutant List'!$A$7:$A$614,MATCH($D193,'DEQ Pollutant List'!$C$7:$C$614,0)),INDEX('DEQ Pollutant List'!$A$7:$A$614,MATCH($C193,'DEQ Pollutant List'!$B$7:$B$614,0))),"")</f>
        <v/>
      </c>
      <c r="F193" s="93"/>
      <c r="G193" s="94"/>
      <c r="H193" s="80"/>
      <c r="I193" s="77"/>
      <c r="J193" s="81"/>
      <c r="K193" s="79"/>
      <c r="L193" s="77"/>
      <c r="M193" s="81"/>
      <c r="N193" s="79"/>
    </row>
    <row r="194" spans="1:14" x14ac:dyDescent="0.25">
      <c r="A194" s="59"/>
      <c r="B194" s="90"/>
      <c r="C194" s="89"/>
      <c r="D194" s="61" t="str">
        <f>IFERROR(IF(C194="No CAS","",INDEX('DEQ Pollutant List'!$C$7:$C$614,MATCH('5. Pollutant Emissions - MB'!C194,'DEQ Pollutant List'!$B$7:$B$614,0))),"")</f>
        <v/>
      </c>
      <c r="E194" s="201" t="str">
        <f>IFERROR(IF(OR($C194="",$C194="No CAS"),INDEX('DEQ Pollutant List'!$A$7:$A$614,MATCH($D194,'DEQ Pollutant List'!$C$7:$C$614,0)),INDEX('DEQ Pollutant List'!$A$7:$A$614,MATCH($C194,'DEQ Pollutant List'!$B$7:$B$614,0))),"")</f>
        <v/>
      </c>
      <c r="F194" s="93"/>
      <c r="G194" s="94"/>
      <c r="H194" s="80"/>
      <c r="I194" s="77"/>
      <c r="J194" s="81"/>
      <c r="K194" s="79"/>
      <c r="L194" s="77"/>
      <c r="M194" s="81"/>
      <c r="N194" s="79"/>
    </row>
    <row r="195" spans="1:14" x14ac:dyDescent="0.25">
      <c r="A195" s="59"/>
      <c r="B195" s="90"/>
      <c r="C195" s="89"/>
      <c r="D195" s="61" t="str">
        <f>IFERROR(IF(C195="No CAS","",INDEX('DEQ Pollutant List'!$C$7:$C$614,MATCH('5. Pollutant Emissions - MB'!C195,'DEQ Pollutant List'!$B$7:$B$614,0))),"")</f>
        <v/>
      </c>
      <c r="E195" s="201" t="str">
        <f>IFERROR(IF(OR($C195="",$C195="No CAS"),INDEX('DEQ Pollutant List'!$A$7:$A$614,MATCH($D195,'DEQ Pollutant List'!$C$7:$C$614,0)),INDEX('DEQ Pollutant List'!$A$7:$A$614,MATCH($C195,'DEQ Pollutant List'!$B$7:$B$614,0))),"")</f>
        <v/>
      </c>
      <c r="F195" s="93"/>
      <c r="G195" s="94"/>
      <c r="H195" s="80"/>
      <c r="I195" s="77"/>
      <c r="J195" s="81"/>
      <c r="K195" s="79"/>
      <c r="L195" s="77"/>
      <c r="M195" s="81"/>
      <c r="N195" s="79"/>
    </row>
    <row r="196" spans="1:14" x14ac:dyDescent="0.25">
      <c r="A196" s="59"/>
      <c r="B196" s="90"/>
      <c r="C196" s="89"/>
      <c r="D196" s="61" t="str">
        <f>IFERROR(IF(C196="No CAS","",INDEX('DEQ Pollutant List'!$C$7:$C$614,MATCH('5. Pollutant Emissions - MB'!C196,'DEQ Pollutant List'!$B$7:$B$614,0))),"")</f>
        <v/>
      </c>
      <c r="E196" s="201" t="str">
        <f>IFERROR(IF(OR($C196="",$C196="No CAS"),INDEX('DEQ Pollutant List'!$A$7:$A$614,MATCH($D196,'DEQ Pollutant List'!$C$7:$C$614,0)),INDEX('DEQ Pollutant List'!$A$7:$A$614,MATCH($C196,'DEQ Pollutant List'!$B$7:$B$614,0))),"")</f>
        <v/>
      </c>
      <c r="F196" s="93"/>
      <c r="G196" s="94"/>
      <c r="H196" s="80"/>
      <c r="I196" s="77"/>
      <c r="J196" s="81"/>
      <c r="K196" s="79"/>
      <c r="L196" s="77"/>
      <c r="M196" s="81"/>
      <c r="N196" s="79"/>
    </row>
    <row r="197" spans="1:14" x14ac:dyDescent="0.25">
      <c r="A197" s="59"/>
      <c r="B197" s="90"/>
      <c r="C197" s="89"/>
      <c r="D197" s="61" t="str">
        <f>IFERROR(IF(C197="No CAS","",INDEX('DEQ Pollutant List'!$C$7:$C$614,MATCH('5. Pollutant Emissions - MB'!C197,'DEQ Pollutant List'!$B$7:$B$614,0))),"")</f>
        <v/>
      </c>
      <c r="E197" s="201" t="str">
        <f>IFERROR(IF(OR($C197="",$C197="No CAS"),INDEX('DEQ Pollutant List'!$A$7:$A$614,MATCH($D197,'DEQ Pollutant List'!$C$7:$C$614,0)),INDEX('DEQ Pollutant List'!$A$7:$A$614,MATCH($C197,'DEQ Pollutant List'!$B$7:$B$614,0))),"")</f>
        <v/>
      </c>
      <c r="F197" s="93"/>
      <c r="G197" s="94"/>
      <c r="H197" s="80"/>
      <c r="I197" s="77"/>
      <c r="J197" s="81"/>
      <c r="K197" s="79"/>
      <c r="L197" s="77"/>
      <c r="M197" s="81"/>
      <c r="N197" s="79"/>
    </row>
    <row r="198" spans="1:14" x14ac:dyDescent="0.25">
      <c r="A198" s="59"/>
      <c r="B198" s="90"/>
      <c r="C198" s="89"/>
      <c r="D198" s="61" t="str">
        <f>IFERROR(IF(C198="No CAS","",INDEX('DEQ Pollutant List'!$C$7:$C$614,MATCH('5. Pollutant Emissions - MB'!C198,'DEQ Pollutant List'!$B$7:$B$614,0))),"")</f>
        <v/>
      </c>
      <c r="E198" s="201" t="str">
        <f>IFERROR(IF(OR($C198="",$C198="No CAS"),INDEX('DEQ Pollutant List'!$A$7:$A$614,MATCH($D198,'DEQ Pollutant List'!$C$7:$C$614,0)),INDEX('DEQ Pollutant List'!$A$7:$A$614,MATCH($C198,'DEQ Pollutant List'!$B$7:$B$614,0))),"")</f>
        <v/>
      </c>
      <c r="F198" s="93"/>
      <c r="G198" s="94"/>
      <c r="H198" s="80"/>
      <c r="I198" s="77"/>
      <c r="J198" s="81"/>
      <c r="K198" s="79"/>
      <c r="L198" s="77"/>
      <c r="M198" s="81"/>
      <c r="N198" s="79"/>
    </row>
    <row r="199" spans="1:14" x14ac:dyDescent="0.25">
      <c r="A199" s="59"/>
      <c r="B199" s="90"/>
      <c r="C199" s="89"/>
      <c r="D199" s="61" t="str">
        <f>IFERROR(IF(C199="No CAS","",INDEX('DEQ Pollutant List'!$C$7:$C$614,MATCH('5. Pollutant Emissions - MB'!C199,'DEQ Pollutant List'!$B$7:$B$614,0))),"")</f>
        <v/>
      </c>
      <c r="E199" s="201" t="str">
        <f>IFERROR(IF(OR($C199="",$C199="No CAS"),INDEX('DEQ Pollutant List'!$A$7:$A$614,MATCH($D199,'DEQ Pollutant List'!$C$7:$C$614,0)),INDEX('DEQ Pollutant List'!$A$7:$A$614,MATCH($C199,'DEQ Pollutant List'!$B$7:$B$614,0))),"")</f>
        <v/>
      </c>
      <c r="F199" s="93"/>
      <c r="G199" s="94"/>
      <c r="H199" s="80"/>
      <c r="I199" s="77"/>
      <c r="J199" s="81"/>
      <c r="K199" s="79"/>
      <c r="L199" s="77"/>
      <c r="M199" s="81"/>
      <c r="N199" s="79"/>
    </row>
    <row r="200" spans="1:14" x14ac:dyDescent="0.25">
      <c r="A200" s="59"/>
      <c r="B200" s="90"/>
      <c r="C200" s="89"/>
      <c r="D200" s="61" t="str">
        <f>IFERROR(IF(C200="No CAS","",INDEX('DEQ Pollutant List'!$C$7:$C$614,MATCH('5. Pollutant Emissions - MB'!C200,'DEQ Pollutant List'!$B$7:$B$614,0))),"")</f>
        <v/>
      </c>
      <c r="E200" s="201" t="str">
        <f>IFERROR(IF(OR($C200="",$C200="No CAS"),INDEX('DEQ Pollutant List'!$A$7:$A$614,MATCH($D200,'DEQ Pollutant List'!$C$7:$C$614,0)),INDEX('DEQ Pollutant List'!$A$7:$A$614,MATCH($C200,'DEQ Pollutant List'!$B$7:$B$614,0))),"")</f>
        <v/>
      </c>
      <c r="F200" s="93"/>
      <c r="G200" s="94"/>
      <c r="H200" s="80"/>
      <c r="I200" s="77"/>
      <c r="J200" s="81"/>
      <c r="K200" s="79"/>
      <c r="L200" s="77"/>
      <c r="M200" s="81"/>
      <c r="N200" s="79"/>
    </row>
    <row r="201" spans="1:14" x14ac:dyDescent="0.25">
      <c r="A201" s="59"/>
      <c r="B201" s="90"/>
      <c r="C201" s="89"/>
      <c r="D201" s="61" t="str">
        <f>IFERROR(IF(C201="No CAS","",INDEX('DEQ Pollutant List'!$C$7:$C$614,MATCH('5. Pollutant Emissions - MB'!C201,'DEQ Pollutant List'!$B$7:$B$614,0))),"")</f>
        <v/>
      </c>
      <c r="E201" s="201" t="str">
        <f>IFERROR(IF(OR($C201="",$C201="No CAS"),INDEX('DEQ Pollutant List'!$A$7:$A$614,MATCH($D201,'DEQ Pollutant List'!$C$7:$C$614,0)),INDEX('DEQ Pollutant List'!$A$7:$A$614,MATCH($C201,'DEQ Pollutant List'!$B$7:$B$614,0))),"")</f>
        <v/>
      </c>
      <c r="F201" s="93"/>
      <c r="G201" s="94"/>
      <c r="H201" s="80"/>
      <c r="I201" s="77"/>
      <c r="J201" s="81"/>
      <c r="K201" s="79"/>
      <c r="L201" s="77"/>
      <c r="M201" s="81"/>
      <c r="N201" s="79"/>
    </row>
    <row r="202" spans="1:14" x14ac:dyDescent="0.25">
      <c r="A202" s="59"/>
      <c r="B202" s="90"/>
      <c r="C202" s="89"/>
      <c r="D202" s="61" t="str">
        <f>IFERROR(IF(C202="No CAS","",INDEX('DEQ Pollutant List'!$C$7:$C$614,MATCH('5. Pollutant Emissions - MB'!C202,'DEQ Pollutant List'!$B$7:$B$614,0))),"")</f>
        <v/>
      </c>
      <c r="E202" s="201" t="str">
        <f>IFERROR(IF(OR($C202="",$C202="No CAS"),INDEX('DEQ Pollutant List'!$A$7:$A$614,MATCH($D202,'DEQ Pollutant List'!$C$7:$C$614,0)),INDEX('DEQ Pollutant List'!$A$7:$A$614,MATCH($C202,'DEQ Pollutant List'!$B$7:$B$614,0))),"")</f>
        <v/>
      </c>
      <c r="F202" s="93"/>
      <c r="G202" s="94"/>
      <c r="H202" s="80"/>
      <c r="I202" s="77"/>
      <c r="J202" s="81"/>
      <c r="K202" s="79"/>
      <c r="L202" s="77"/>
      <c r="M202" s="81"/>
      <c r="N202" s="79"/>
    </row>
    <row r="203" spans="1:14" x14ac:dyDescent="0.25">
      <c r="A203" s="59"/>
      <c r="B203" s="90"/>
      <c r="C203" s="89"/>
      <c r="D203" s="61" t="str">
        <f>IFERROR(IF(C203="No CAS","",INDEX('DEQ Pollutant List'!$C$7:$C$614,MATCH('5. Pollutant Emissions - MB'!C203,'DEQ Pollutant List'!$B$7:$B$614,0))),"")</f>
        <v/>
      </c>
      <c r="E203" s="201" t="str">
        <f>IFERROR(IF(OR($C203="",$C203="No CAS"),INDEX('DEQ Pollutant List'!$A$7:$A$614,MATCH($D203,'DEQ Pollutant List'!$C$7:$C$614,0)),INDEX('DEQ Pollutant List'!$A$7:$A$614,MATCH($C203,'DEQ Pollutant List'!$B$7:$B$614,0))),"")</f>
        <v/>
      </c>
      <c r="F203" s="93"/>
      <c r="G203" s="94"/>
      <c r="H203" s="80"/>
      <c r="I203" s="77"/>
      <c r="J203" s="81"/>
      <c r="K203" s="79"/>
      <c r="L203" s="77"/>
      <c r="M203" s="81"/>
      <c r="N203" s="79"/>
    </row>
    <row r="204" spans="1:14" x14ac:dyDescent="0.25">
      <c r="A204" s="59"/>
      <c r="B204" s="90"/>
      <c r="C204" s="89"/>
      <c r="D204" s="61" t="str">
        <f>IFERROR(IF(C204="No CAS","",INDEX('DEQ Pollutant List'!$C$7:$C$614,MATCH('5. Pollutant Emissions - MB'!C204,'DEQ Pollutant List'!$B$7:$B$614,0))),"")</f>
        <v/>
      </c>
      <c r="E204" s="201" t="str">
        <f>IFERROR(IF(OR($C204="",$C204="No CAS"),INDEX('DEQ Pollutant List'!$A$7:$A$614,MATCH($D204,'DEQ Pollutant List'!$C$7:$C$614,0)),INDEX('DEQ Pollutant List'!$A$7:$A$614,MATCH($C204,'DEQ Pollutant List'!$B$7:$B$614,0))),"")</f>
        <v/>
      </c>
      <c r="F204" s="93"/>
      <c r="G204" s="94"/>
      <c r="H204" s="80"/>
      <c r="I204" s="77"/>
      <c r="J204" s="81"/>
      <c r="K204" s="79"/>
      <c r="L204" s="77"/>
      <c r="M204" s="81"/>
      <c r="N204" s="79"/>
    </row>
    <row r="205" spans="1:14" x14ac:dyDescent="0.25">
      <c r="A205" s="59"/>
      <c r="B205" s="90"/>
      <c r="C205" s="89"/>
      <c r="D205" s="61" t="str">
        <f>IFERROR(IF(C205="No CAS","",INDEX('DEQ Pollutant List'!$C$7:$C$614,MATCH('5. Pollutant Emissions - MB'!C205,'DEQ Pollutant List'!$B$7:$B$614,0))),"")</f>
        <v/>
      </c>
      <c r="E205" s="201" t="str">
        <f>IFERROR(IF(OR($C205="",$C205="No CAS"),INDEX('DEQ Pollutant List'!$A$7:$A$614,MATCH($D205,'DEQ Pollutant List'!$C$7:$C$614,0)),INDEX('DEQ Pollutant List'!$A$7:$A$614,MATCH($C205,'DEQ Pollutant List'!$B$7:$B$614,0))),"")</f>
        <v/>
      </c>
      <c r="F205" s="93"/>
      <c r="G205" s="94"/>
      <c r="H205" s="80"/>
      <c r="I205" s="77"/>
      <c r="J205" s="81"/>
      <c r="K205" s="79"/>
      <c r="L205" s="77"/>
      <c r="M205" s="81"/>
      <c r="N205" s="79"/>
    </row>
    <row r="206" spans="1:14" x14ac:dyDescent="0.25">
      <c r="A206" s="59"/>
      <c r="B206" s="90"/>
      <c r="C206" s="89"/>
      <c r="D206" s="61" t="str">
        <f>IFERROR(IF(C206="No CAS","",INDEX('DEQ Pollutant List'!$C$7:$C$614,MATCH('5. Pollutant Emissions - MB'!C206,'DEQ Pollutant List'!$B$7:$B$614,0))),"")</f>
        <v/>
      </c>
      <c r="E206" s="201" t="str">
        <f>IFERROR(IF(OR($C206="",$C206="No CAS"),INDEX('DEQ Pollutant List'!$A$7:$A$614,MATCH($D206,'DEQ Pollutant List'!$C$7:$C$614,0)),INDEX('DEQ Pollutant List'!$A$7:$A$614,MATCH($C206,'DEQ Pollutant List'!$B$7:$B$614,0))),"")</f>
        <v/>
      </c>
      <c r="F206" s="93"/>
      <c r="G206" s="94"/>
      <c r="H206" s="80"/>
      <c r="I206" s="77"/>
      <c r="J206" s="81"/>
      <c r="K206" s="79"/>
      <c r="L206" s="77"/>
      <c r="M206" s="81"/>
      <c r="N206" s="79"/>
    </row>
    <row r="207" spans="1:14" x14ac:dyDescent="0.25">
      <c r="A207" s="59"/>
      <c r="B207" s="90"/>
      <c r="C207" s="89"/>
      <c r="D207" s="61" t="str">
        <f>IFERROR(IF(C207="No CAS","",INDEX('DEQ Pollutant List'!$C$7:$C$614,MATCH('5. Pollutant Emissions - MB'!C207,'DEQ Pollutant List'!$B$7:$B$614,0))),"")</f>
        <v/>
      </c>
      <c r="E207" s="201" t="str">
        <f>IFERROR(IF(OR($C207="",$C207="No CAS"),INDEX('DEQ Pollutant List'!$A$7:$A$614,MATCH($D207,'DEQ Pollutant List'!$C$7:$C$614,0)),INDEX('DEQ Pollutant List'!$A$7:$A$614,MATCH($C207,'DEQ Pollutant List'!$B$7:$B$614,0))),"")</f>
        <v/>
      </c>
      <c r="F207" s="93"/>
      <c r="G207" s="94"/>
      <c r="H207" s="80"/>
      <c r="I207" s="77"/>
      <c r="J207" s="81"/>
      <c r="K207" s="79"/>
      <c r="L207" s="77"/>
      <c r="M207" s="81"/>
      <c r="N207" s="79"/>
    </row>
    <row r="208" spans="1:14" x14ac:dyDescent="0.25">
      <c r="A208" s="59"/>
      <c r="B208" s="90"/>
      <c r="C208" s="89"/>
      <c r="D208" s="61" t="str">
        <f>IFERROR(IF(C208="No CAS","",INDEX('DEQ Pollutant List'!$C$7:$C$614,MATCH('5. Pollutant Emissions - MB'!C208,'DEQ Pollutant List'!$B$7:$B$614,0))),"")</f>
        <v/>
      </c>
      <c r="E208" s="201" t="str">
        <f>IFERROR(IF(OR($C208="",$C208="No CAS"),INDEX('DEQ Pollutant List'!$A$7:$A$614,MATCH($D208,'DEQ Pollutant List'!$C$7:$C$614,0)),INDEX('DEQ Pollutant List'!$A$7:$A$614,MATCH($C208,'DEQ Pollutant List'!$B$7:$B$614,0))),"")</f>
        <v/>
      </c>
      <c r="F208" s="93"/>
      <c r="G208" s="94"/>
      <c r="H208" s="80"/>
      <c r="I208" s="77"/>
      <c r="J208" s="81"/>
      <c r="K208" s="79"/>
      <c r="L208" s="77"/>
      <c r="M208" s="81"/>
      <c r="N208" s="79"/>
    </row>
    <row r="209" spans="1:14" x14ac:dyDescent="0.25">
      <c r="A209" s="59"/>
      <c r="B209" s="90"/>
      <c r="C209" s="89"/>
      <c r="D209" s="61" t="str">
        <f>IFERROR(IF(C209="No CAS","",INDEX('DEQ Pollutant List'!$C$7:$C$614,MATCH('5. Pollutant Emissions - MB'!C209,'DEQ Pollutant List'!$B$7:$B$614,0))),"")</f>
        <v/>
      </c>
      <c r="E209" s="201" t="str">
        <f>IFERROR(IF(OR($C209="",$C209="No CAS"),INDEX('DEQ Pollutant List'!$A$7:$A$614,MATCH($D209,'DEQ Pollutant List'!$C$7:$C$614,0)),INDEX('DEQ Pollutant List'!$A$7:$A$614,MATCH($C209,'DEQ Pollutant List'!$B$7:$B$614,0))),"")</f>
        <v/>
      </c>
      <c r="F209" s="93"/>
      <c r="G209" s="94"/>
      <c r="H209" s="80"/>
      <c r="I209" s="77"/>
      <c r="J209" s="81"/>
      <c r="K209" s="79"/>
      <c r="L209" s="77"/>
      <c r="M209" s="81"/>
      <c r="N209" s="79"/>
    </row>
    <row r="210" spans="1:14" x14ac:dyDescent="0.25">
      <c r="A210" s="59"/>
      <c r="B210" s="90"/>
      <c r="C210" s="89"/>
      <c r="D210" s="61" t="str">
        <f>IFERROR(IF(C210="No CAS","",INDEX('DEQ Pollutant List'!$C$7:$C$614,MATCH('5. Pollutant Emissions - MB'!C210,'DEQ Pollutant List'!$B$7:$B$614,0))),"")</f>
        <v/>
      </c>
      <c r="E210" s="201" t="str">
        <f>IFERROR(IF(OR($C210="",$C210="No CAS"),INDEX('DEQ Pollutant List'!$A$7:$A$614,MATCH($D210,'DEQ Pollutant List'!$C$7:$C$614,0)),INDEX('DEQ Pollutant List'!$A$7:$A$614,MATCH($C210,'DEQ Pollutant List'!$B$7:$B$614,0))),"")</f>
        <v/>
      </c>
      <c r="F210" s="93"/>
      <c r="G210" s="94"/>
      <c r="H210" s="80"/>
      <c r="I210" s="77"/>
      <c r="J210" s="81"/>
      <c r="K210" s="79"/>
      <c r="L210" s="77"/>
      <c r="M210" s="81"/>
      <c r="N210" s="79"/>
    </row>
    <row r="211" spans="1:14" x14ac:dyDescent="0.25">
      <c r="A211" s="59"/>
      <c r="B211" s="90"/>
      <c r="C211" s="89"/>
      <c r="D211" s="61" t="str">
        <f>IFERROR(IF(C211="No CAS","",INDEX('DEQ Pollutant List'!$C$7:$C$614,MATCH('5. Pollutant Emissions - MB'!C211,'DEQ Pollutant List'!$B$7:$B$614,0))),"")</f>
        <v/>
      </c>
      <c r="E211" s="201" t="str">
        <f>IFERROR(IF(OR($C211="",$C211="No CAS"),INDEX('DEQ Pollutant List'!$A$7:$A$614,MATCH($D211,'DEQ Pollutant List'!$C$7:$C$614,0)),INDEX('DEQ Pollutant List'!$A$7:$A$614,MATCH($C211,'DEQ Pollutant List'!$B$7:$B$614,0))),"")</f>
        <v/>
      </c>
      <c r="F211" s="93"/>
      <c r="G211" s="94"/>
      <c r="H211" s="80"/>
      <c r="I211" s="77"/>
      <c r="J211" s="81"/>
      <c r="K211" s="79"/>
      <c r="L211" s="77"/>
      <c r="M211" s="81"/>
      <c r="N211" s="79"/>
    </row>
    <row r="212" spans="1:14" x14ac:dyDescent="0.25">
      <c r="A212" s="59"/>
      <c r="B212" s="90"/>
      <c r="C212" s="89"/>
      <c r="D212" s="61" t="str">
        <f>IFERROR(IF(C212="No CAS","",INDEX('DEQ Pollutant List'!$C$7:$C$614,MATCH('5. Pollutant Emissions - MB'!C212,'DEQ Pollutant List'!$B$7:$B$614,0))),"")</f>
        <v/>
      </c>
      <c r="E212" s="201" t="str">
        <f>IFERROR(IF(OR($C212="",$C212="No CAS"),INDEX('DEQ Pollutant List'!$A$7:$A$614,MATCH($D212,'DEQ Pollutant List'!$C$7:$C$614,0)),INDEX('DEQ Pollutant List'!$A$7:$A$614,MATCH($C212,'DEQ Pollutant List'!$B$7:$B$614,0))),"")</f>
        <v/>
      </c>
      <c r="F212" s="93"/>
      <c r="G212" s="94"/>
      <c r="H212" s="80"/>
      <c r="I212" s="77"/>
      <c r="J212" s="81"/>
      <c r="K212" s="79"/>
      <c r="L212" s="77"/>
      <c r="M212" s="81"/>
      <c r="N212" s="79"/>
    </row>
    <row r="213" spans="1:14" x14ac:dyDescent="0.25">
      <c r="A213" s="59"/>
      <c r="B213" s="90"/>
      <c r="C213" s="89"/>
      <c r="D213" s="61" t="str">
        <f>IFERROR(IF(C213="No CAS","",INDEX('DEQ Pollutant List'!$C$7:$C$614,MATCH('5. Pollutant Emissions - MB'!C213,'DEQ Pollutant List'!$B$7:$B$614,0))),"")</f>
        <v/>
      </c>
      <c r="E213" s="201" t="str">
        <f>IFERROR(IF(OR($C213="",$C213="No CAS"),INDEX('DEQ Pollutant List'!$A$7:$A$614,MATCH($D213,'DEQ Pollutant List'!$C$7:$C$614,0)),INDEX('DEQ Pollutant List'!$A$7:$A$614,MATCH($C213,'DEQ Pollutant List'!$B$7:$B$614,0))),"")</f>
        <v/>
      </c>
      <c r="F213" s="93"/>
      <c r="G213" s="94"/>
      <c r="H213" s="80"/>
      <c r="I213" s="77"/>
      <c r="J213" s="81"/>
      <c r="K213" s="79"/>
      <c r="L213" s="77"/>
      <c r="M213" s="81"/>
      <c r="N213" s="79"/>
    </row>
    <row r="214" spans="1:14" x14ac:dyDescent="0.25">
      <c r="A214" s="59"/>
      <c r="B214" s="90"/>
      <c r="C214" s="89"/>
      <c r="D214" s="61" t="str">
        <f>IFERROR(IF(C214="No CAS","",INDEX('DEQ Pollutant List'!$C$7:$C$614,MATCH('5. Pollutant Emissions - MB'!C214,'DEQ Pollutant List'!$B$7:$B$614,0))),"")</f>
        <v/>
      </c>
      <c r="E214" s="201" t="str">
        <f>IFERROR(IF(OR($C214="",$C214="No CAS"),INDEX('DEQ Pollutant List'!$A$7:$A$614,MATCH($D214,'DEQ Pollutant List'!$C$7:$C$614,0)),INDEX('DEQ Pollutant List'!$A$7:$A$614,MATCH($C214,'DEQ Pollutant List'!$B$7:$B$614,0))),"")</f>
        <v/>
      </c>
      <c r="F214" s="93"/>
      <c r="G214" s="94"/>
      <c r="H214" s="80"/>
      <c r="I214" s="77"/>
      <c r="J214" s="81"/>
      <c r="K214" s="79"/>
      <c r="L214" s="77"/>
      <c r="M214" s="81"/>
      <c r="N214" s="79"/>
    </row>
    <row r="215" spans="1:14" x14ac:dyDescent="0.25">
      <c r="A215" s="59"/>
      <c r="B215" s="90"/>
      <c r="C215" s="89"/>
      <c r="D215" s="61" t="str">
        <f>IFERROR(IF(C215="No CAS","",INDEX('DEQ Pollutant List'!$C$7:$C$614,MATCH('5. Pollutant Emissions - MB'!C215,'DEQ Pollutant List'!$B$7:$B$614,0))),"")</f>
        <v/>
      </c>
      <c r="E215" s="201" t="str">
        <f>IFERROR(IF(OR($C215="",$C215="No CAS"),INDEX('DEQ Pollutant List'!$A$7:$A$614,MATCH($D215,'DEQ Pollutant List'!$C$7:$C$614,0)),INDEX('DEQ Pollutant List'!$A$7:$A$614,MATCH($C215,'DEQ Pollutant List'!$B$7:$B$614,0))),"")</f>
        <v/>
      </c>
      <c r="F215" s="93"/>
      <c r="G215" s="94"/>
      <c r="H215" s="80"/>
      <c r="I215" s="77"/>
      <c r="J215" s="81"/>
      <c r="K215" s="79"/>
      <c r="L215" s="77"/>
      <c r="M215" s="81"/>
      <c r="N215" s="79"/>
    </row>
    <row r="216" spans="1:14" x14ac:dyDescent="0.25">
      <c r="A216" s="59"/>
      <c r="B216" s="90"/>
      <c r="C216" s="89"/>
      <c r="D216" s="61" t="str">
        <f>IFERROR(IF(C216="No CAS","",INDEX('DEQ Pollutant List'!$C$7:$C$614,MATCH('5. Pollutant Emissions - MB'!C216,'DEQ Pollutant List'!$B$7:$B$614,0))),"")</f>
        <v/>
      </c>
      <c r="E216" s="201" t="str">
        <f>IFERROR(IF(OR($C216="",$C216="No CAS"),INDEX('DEQ Pollutant List'!$A$7:$A$614,MATCH($D216,'DEQ Pollutant List'!$C$7:$C$614,0)),INDEX('DEQ Pollutant List'!$A$7:$A$614,MATCH($C216,'DEQ Pollutant List'!$B$7:$B$614,0))),"")</f>
        <v/>
      </c>
      <c r="F216" s="93"/>
      <c r="G216" s="94"/>
      <c r="H216" s="80"/>
      <c r="I216" s="77"/>
      <c r="J216" s="81"/>
      <c r="K216" s="79"/>
      <c r="L216" s="77"/>
      <c r="M216" s="81"/>
      <c r="N216" s="79"/>
    </row>
    <row r="217" spans="1:14" x14ac:dyDescent="0.25">
      <c r="A217" s="59"/>
      <c r="B217" s="90"/>
      <c r="C217" s="89"/>
      <c r="D217" s="61" t="str">
        <f>IFERROR(IF(C217="No CAS","",INDEX('DEQ Pollutant List'!$C$7:$C$614,MATCH('5. Pollutant Emissions - MB'!C217,'DEQ Pollutant List'!$B$7:$B$614,0))),"")</f>
        <v/>
      </c>
      <c r="E217" s="201" t="str">
        <f>IFERROR(IF(OR($C217="",$C217="No CAS"),INDEX('DEQ Pollutant List'!$A$7:$A$614,MATCH($D217,'DEQ Pollutant List'!$C$7:$C$614,0)),INDEX('DEQ Pollutant List'!$A$7:$A$614,MATCH($C217,'DEQ Pollutant List'!$B$7:$B$614,0))),"")</f>
        <v/>
      </c>
      <c r="F217" s="93"/>
      <c r="G217" s="94"/>
      <c r="H217" s="80"/>
      <c r="I217" s="77"/>
      <c r="J217" s="81"/>
      <c r="K217" s="79"/>
      <c r="L217" s="77"/>
      <c r="M217" s="81"/>
      <c r="N217" s="79"/>
    </row>
    <row r="218" spans="1:14" x14ac:dyDescent="0.25">
      <c r="A218" s="59"/>
      <c r="B218" s="90"/>
      <c r="C218" s="89"/>
      <c r="D218" s="61" t="str">
        <f>IFERROR(IF(C218="No CAS","",INDEX('DEQ Pollutant List'!$C$7:$C$614,MATCH('5. Pollutant Emissions - MB'!C218,'DEQ Pollutant List'!$B$7:$B$614,0))),"")</f>
        <v/>
      </c>
      <c r="E218" s="201" t="str">
        <f>IFERROR(IF(OR($C218="",$C218="No CAS"),INDEX('DEQ Pollutant List'!$A$7:$A$614,MATCH($D218,'DEQ Pollutant List'!$C$7:$C$614,0)),INDEX('DEQ Pollutant List'!$A$7:$A$614,MATCH($C218,'DEQ Pollutant List'!$B$7:$B$614,0))),"")</f>
        <v/>
      </c>
      <c r="F218" s="93"/>
      <c r="G218" s="94"/>
      <c r="H218" s="80"/>
      <c r="I218" s="77"/>
      <c r="J218" s="81"/>
      <c r="K218" s="79"/>
      <c r="L218" s="77"/>
      <c r="M218" s="81"/>
      <c r="N218" s="79"/>
    </row>
    <row r="219" spans="1:14" x14ac:dyDescent="0.25">
      <c r="A219" s="59"/>
      <c r="B219" s="90"/>
      <c r="C219" s="89"/>
      <c r="D219" s="61" t="str">
        <f>IFERROR(IF(C219="No CAS","",INDEX('DEQ Pollutant List'!$C$7:$C$614,MATCH('5. Pollutant Emissions - MB'!C219,'DEQ Pollutant List'!$B$7:$B$614,0))),"")</f>
        <v/>
      </c>
      <c r="E219" s="201" t="str">
        <f>IFERROR(IF(OR($C219="",$C219="No CAS"),INDEX('DEQ Pollutant List'!$A$7:$A$614,MATCH($D219,'DEQ Pollutant List'!$C$7:$C$614,0)),INDEX('DEQ Pollutant List'!$A$7:$A$614,MATCH($C219,'DEQ Pollutant List'!$B$7:$B$614,0))),"")</f>
        <v/>
      </c>
      <c r="F219" s="93"/>
      <c r="G219" s="94"/>
      <c r="H219" s="80"/>
      <c r="I219" s="77"/>
      <c r="J219" s="81"/>
      <c r="K219" s="79"/>
      <c r="L219" s="77"/>
      <c r="M219" s="81"/>
      <c r="N219" s="79"/>
    </row>
    <row r="220" spans="1:14" x14ac:dyDescent="0.25">
      <c r="A220" s="59"/>
      <c r="B220" s="90"/>
      <c r="C220" s="89"/>
      <c r="D220" s="61" t="str">
        <f>IFERROR(IF(C220="No CAS","",INDEX('DEQ Pollutant List'!$C$7:$C$614,MATCH('5. Pollutant Emissions - MB'!C220,'DEQ Pollutant List'!$B$7:$B$614,0))),"")</f>
        <v/>
      </c>
      <c r="E220" s="201" t="str">
        <f>IFERROR(IF(OR($C220="",$C220="No CAS"),INDEX('DEQ Pollutant List'!$A$7:$A$614,MATCH($D220,'DEQ Pollutant List'!$C$7:$C$614,0)),INDEX('DEQ Pollutant List'!$A$7:$A$614,MATCH($C220,'DEQ Pollutant List'!$B$7:$B$614,0))),"")</f>
        <v/>
      </c>
      <c r="F220" s="93"/>
      <c r="G220" s="94"/>
      <c r="H220" s="80"/>
      <c r="I220" s="77"/>
      <c r="J220" s="81"/>
      <c r="K220" s="79"/>
      <c r="L220" s="77"/>
      <c r="M220" s="81"/>
      <c r="N220" s="79"/>
    </row>
    <row r="221" spans="1:14" x14ac:dyDescent="0.25">
      <c r="A221" s="59"/>
      <c r="B221" s="90"/>
      <c r="C221" s="89"/>
      <c r="D221" s="61" t="str">
        <f>IFERROR(IF(C221="No CAS","",INDEX('DEQ Pollutant List'!$C$7:$C$614,MATCH('5. Pollutant Emissions - MB'!C221,'DEQ Pollutant List'!$B$7:$B$614,0))),"")</f>
        <v/>
      </c>
      <c r="E221" s="201" t="str">
        <f>IFERROR(IF(OR($C221="",$C221="No CAS"),INDEX('DEQ Pollutant List'!$A$7:$A$614,MATCH($D221,'DEQ Pollutant List'!$C$7:$C$614,0)),INDEX('DEQ Pollutant List'!$A$7:$A$614,MATCH($C221,'DEQ Pollutant List'!$B$7:$B$614,0))),"")</f>
        <v/>
      </c>
      <c r="F221" s="93"/>
      <c r="G221" s="94"/>
      <c r="H221" s="80"/>
      <c r="I221" s="77"/>
      <c r="J221" s="81"/>
      <c r="K221" s="79"/>
      <c r="L221" s="77"/>
      <c r="M221" s="81"/>
      <c r="N221" s="79"/>
    </row>
    <row r="222" spans="1:14" x14ac:dyDescent="0.25">
      <c r="A222" s="59"/>
      <c r="B222" s="90"/>
      <c r="C222" s="89"/>
      <c r="D222" s="61" t="str">
        <f>IFERROR(IF(C222="No CAS","",INDEX('DEQ Pollutant List'!$C$7:$C$614,MATCH('5. Pollutant Emissions - MB'!C222,'DEQ Pollutant List'!$B$7:$B$614,0))),"")</f>
        <v/>
      </c>
      <c r="E222" s="201" t="str">
        <f>IFERROR(IF(OR($C222="",$C222="No CAS"),INDEX('DEQ Pollutant List'!$A$7:$A$614,MATCH($D222,'DEQ Pollutant List'!$C$7:$C$614,0)),INDEX('DEQ Pollutant List'!$A$7:$A$614,MATCH($C222,'DEQ Pollutant List'!$B$7:$B$614,0))),"")</f>
        <v/>
      </c>
      <c r="F222" s="93"/>
      <c r="G222" s="94"/>
      <c r="H222" s="80"/>
      <c r="I222" s="77"/>
      <c r="J222" s="81"/>
      <c r="K222" s="79"/>
      <c r="L222" s="77"/>
      <c r="M222" s="81"/>
      <c r="N222" s="79"/>
    </row>
    <row r="223" spans="1:14" x14ac:dyDescent="0.25">
      <c r="A223" s="59"/>
      <c r="B223" s="90"/>
      <c r="C223" s="89"/>
      <c r="D223" s="61" t="str">
        <f>IFERROR(IF(C223="No CAS","",INDEX('DEQ Pollutant List'!$C$7:$C$614,MATCH('5. Pollutant Emissions - MB'!C223,'DEQ Pollutant List'!$B$7:$B$614,0))),"")</f>
        <v/>
      </c>
      <c r="E223" s="201" t="str">
        <f>IFERROR(IF(OR($C223="",$C223="No CAS"),INDEX('DEQ Pollutant List'!$A$7:$A$614,MATCH($D223,'DEQ Pollutant List'!$C$7:$C$614,0)),INDEX('DEQ Pollutant List'!$A$7:$A$614,MATCH($C223,'DEQ Pollutant List'!$B$7:$B$614,0))),"")</f>
        <v/>
      </c>
      <c r="F223" s="93"/>
      <c r="G223" s="94"/>
      <c r="H223" s="80"/>
      <c r="I223" s="77"/>
      <c r="J223" s="81"/>
      <c r="K223" s="79"/>
      <c r="L223" s="77"/>
      <c r="M223" s="81"/>
      <c r="N223" s="79"/>
    </row>
    <row r="224" spans="1:14" x14ac:dyDescent="0.25">
      <c r="A224" s="59"/>
      <c r="B224" s="90"/>
      <c r="C224" s="89"/>
      <c r="D224" s="61" t="str">
        <f>IFERROR(IF(C224="No CAS","",INDEX('DEQ Pollutant List'!$C$7:$C$614,MATCH('5. Pollutant Emissions - MB'!C224,'DEQ Pollutant List'!$B$7:$B$614,0))),"")</f>
        <v/>
      </c>
      <c r="E224" s="201" t="str">
        <f>IFERROR(IF(OR($C224="",$C224="No CAS"),INDEX('DEQ Pollutant List'!$A$7:$A$614,MATCH($D224,'DEQ Pollutant List'!$C$7:$C$614,0)),INDEX('DEQ Pollutant List'!$A$7:$A$614,MATCH($C224,'DEQ Pollutant List'!$B$7:$B$614,0))),"")</f>
        <v/>
      </c>
      <c r="F224" s="93"/>
      <c r="G224" s="94"/>
      <c r="H224" s="80"/>
      <c r="I224" s="77"/>
      <c r="J224" s="81"/>
      <c r="K224" s="79"/>
      <c r="L224" s="77"/>
      <c r="M224" s="81"/>
      <c r="N224" s="79"/>
    </row>
    <row r="225" spans="1:14" x14ac:dyDescent="0.25">
      <c r="A225" s="59"/>
      <c r="B225" s="90"/>
      <c r="C225" s="89"/>
      <c r="D225" s="61" t="str">
        <f>IFERROR(IF(C225="No CAS","",INDEX('DEQ Pollutant List'!$C$7:$C$614,MATCH('5. Pollutant Emissions - MB'!C225,'DEQ Pollutant List'!$B$7:$B$614,0))),"")</f>
        <v/>
      </c>
      <c r="E225" s="201" t="str">
        <f>IFERROR(IF(OR($C225="",$C225="No CAS"),INDEX('DEQ Pollutant List'!$A$7:$A$614,MATCH($D225,'DEQ Pollutant List'!$C$7:$C$614,0)),INDEX('DEQ Pollutant List'!$A$7:$A$614,MATCH($C225,'DEQ Pollutant List'!$B$7:$B$614,0))),"")</f>
        <v/>
      </c>
      <c r="F225" s="93"/>
      <c r="G225" s="94"/>
      <c r="H225" s="80"/>
      <c r="I225" s="77"/>
      <c r="J225" s="81"/>
      <c r="K225" s="79"/>
      <c r="L225" s="77"/>
      <c r="M225" s="81"/>
      <c r="N225" s="79"/>
    </row>
    <row r="226" spans="1:14" x14ac:dyDescent="0.25">
      <c r="A226" s="59"/>
      <c r="B226" s="90"/>
      <c r="C226" s="89"/>
      <c r="D226" s="61" t="str">
        <f>IFERROR(IF(C226="No CAS","",INDEX('DEQ Pollutant List'!$C$7:$C$614,MATCH('5. Pollutant Emissions - MB'!C226,'DEQ Pollutant List'!$B$7:$B$614,0))),"")</f>
        <v/>
      </c>
      <c r="E226" s="201" t="str">
        <f>IFERROR(IF(OR($C226="",$C226="No CAS"),INDEX('DEQ Pollutant List'!$A$7:$A$614,MATCH($D226,'DEQ Pollutant List'!$C$7:$C$614,0)),INDEX('DEQ Pollutant List'!$A$7:$A$614,MATCH($C226,'DEQ Pollutant List'!$B$7:$B$614,0))),"")</f>
        <v/>
      </c>
      <c r="F226" s="93"/>
      <c r="G226" s="94"/>
      <c r="H226" s="80"/>
      <c r="I226" s="77"/>
      <c r="J226" s="81"/>
      <c r="K226" s="79"/>
      <c r="L226" s="77"/>
      <c r="M226" s="81"/>
      <c r="N226" s="79"/>
    </row>
    <row r="227" spans="1:14" x14ac:dyDescent="0.25">
      <c r="A227" s="59"/>
      <c r="B227" s="90"/>
      <c r="C227" s="89"/>
      <c r="D227" s="61" t="str">
        <f>IFERROR(IF(C227="No CAS","",INDEX('DEQ Pollutant List'!$C$7:$C$614,MATCH('5. Pollutant Emissions - MB'!C227,'DEQ Pollutant List'!$B$7:$B$614,0))),"")</f>
        <v/>
      </c>
      <c r="E227" s="201" t="str">
        <f>IFERROR(IF(OR($C227="",$C227="No CAS"),INDEX('DEQ Pollutant List'!$A$7:$A$614,MATCH($D227,'DEQ Pollutant List'!$C$7:$C$614,0)),INDEX('DEQ Pollutant List'!$A$7:$A$614,MATCH($C227,'DEQ Pollutant List'!$B$7:$B$614,0))),"")</f>
        <v/>
      </c>
      <c r="F227" s="93"/>
      <c r="G227" s="94"/>
      <c r="H227" s="80"/>
      <c r="I227" s="77"/>
      <c r="J227" s="81"/>
      <c r="K227" s="79"/>
      <c r="L227" s="77"/>
      <c r="M227" s="81"/>
      <c r="N227" s="79"/>
    </row>
    <row r="228" spans="1:14" x14ac:dyDescent="0.25">
      <c r="A228" s="59"/>
      <c r="B228" s="90"/>
      <c r="C228" s="89"/>
      <c r="D228" s="61" t="str">
        <f>IFERROR(IF(C228="No CAS","",INDEX('DEQ Pollutant List'!$C$7:$C$614,MATCH('5. Pollutant Emissions - MB'!C228,'DEQ Pollutant List'!$B$7:$B$614,0))),"")</f>
        <v/>
      </c>
      <c r="E228" s="201" t="str">
        <f>IFERROR(IF(OR($C228="",$C228="No CAS"),INDEX('DEQ Pollutant List'!$A$7:$A$614,MATCH($D228,'DEQ Pollutant List'!$C$7:$C$614,0)),INDEX('DEQ Pollutant List'!$A$7:$A$614,MATCH($C228,'DEQ Pollutant List'!$B$7:$B$614,0))),"")</f>
        <v/>
      </c>
      <c r="F228" s="93"/>
      <c r="G228" s="94"/>
      <c r="H228" s="80"/>
      <c r="I228" s="77"/>
      <c r="J228" s="81"/>
      <c r="K228" s="79"/>
      <c r="L228" s="77"/>
      <c r="M228" s="81"/>
      <c r="N228" s="79"/>
    </row>
    <row r="229" spans="1:14" x14ac:dyDescent="0.25">
      <c r="A229" s="59"/>
      <c r="B229" s="90"/>
      <c r="C229" s="89"/>
      <c r="D229" s="61" t="str">
        <f>IFERROR(IF(C229="No CAS","",INDEX('DEQ Pollutant List'!$C$7:$C$614,MATCH('5. Pollutant Emissions - MB'!C229,'DEQ Pollutant List'!$B$7:$B$614,0))),"")</f>
        <v/>
      </c>
      <c r="E229" s="201" t="str">
        <f>IFERROR(IF(OR($C229="",$C229="No CAS"),INDEX('DEQ Pollutant List'!$A$7:$A$614,MATCH($D229,'DEQ Pollutant List'!$C$7:$C$614,0)),INDEX('DEQ Pollutant List'!$A$7:$A$614,MATCH($C229,'DEQ Pollutant List'!$B$7:$B$614,0))),"")</f>
        <v/>
      </c>
      <c r="F229" s="93"/>
      <c r="G229" s="94"/>
      <c r="H229" s="80"/>
      <c r="I229" s="77"/>
      <c r="J229" s="81"/>
      <c r="K229" s="79"/>
      <c r="L229" s="77"/>
      <c r="M229" s="81"/>
      <c r="N229" s="79"/>
    </row>
    <row r="230" spans="1:14" x14ac:dyDescent="0.25">
      <c r="A230" s="59"/>
      <c r="B230" s="90"/>
      <c r="C230" s="89"/>
      <c r="D230" s="61" t="str">
        <f>IFERROR(IF(C230="No CAS","",INDEX('DEQ Pollutant List'!$C$7:$C$614,MATCH('5. Pollutant Emissions - MB'!C230,'DEQ Pollutant List'!$B$7:$B$614,0))),"")</f>
        <v/>
      </c>
      <c r="E230" s="201" t="str">
        <f>IFERROR(IF(OR($C230="",$C230="No CAS"),INDEX('DEQ Pollutant List'!$A$7:$A$614,MATCH($D230,'DEQ Pollutant List'!$C$7:$C$614,0)),INDEX('DEQ Pollutant List'!$A$7:$A$614,MATCH($C230,'DEQ Pollutant List'!$B$7:$B$614,0))),"")</f>
        <v/>
      </c>
      <c r="F230" s="93"/>
      <c r="G230" s="94"/>
      <c r="H230" s="80"/>
      <c r="I230" s="77"/>
      <c r="J230" s="81"/>
      <c r="K230" s="79"/>
      <c r="L230" s="77"/>
      <c r="M230" s="81"/>
      <c r="N230" s="79"/>
    </row>
    <row r="231" spans="1:14" x14ac:dyDescent="0.25">
      <c r="A231" s="59"/>
      <c r="B231" s="90"/>
      <c r="C231" s="89"/>
      <c r="D231" s="61" t="str">
        <f>IFERROR(IF(C231="No CAS","",INDEX('DEQ Pollutant List'!$C$7:$C$614,MATCH('5. Pollutant Emissions - MB'!C231,'DEQ Pollutant List'!$B$7:$B$614,0))),"")</f>
        <v/>
      </c>
      <c r="E231" s="201" t="str">
        <f>IFERROR(IF(OR($C231="",$C231="No CAS"),INDEX('DEQ Pollutant List'!$A$7:$A$614,MATCH($D231,'DEQ Pollutant List'!$C$7:$C$614,0)),INDEX('DEQ Pollutant List'!$A$7:$A$614,MATCH($C231,'DEQ Pollutant List'!$B$7:$B$614,0))),"")</f>
        <v/>
      </c>
      <c r="F231" s="93"/>
      <c r="G231" s="94"/>
      <c r="H231" s="80"/>
      <c r="I231" s="77"/>
      <c r="J231" s="81"/>
      <c r="K231" s="79"/>
      <c r="L231" s="77"/>
      <c r="M231" s="81"/>
      <c r="N231" s="79"/>
    </row>
    <row r="232" spans="1:14" x14ac:dyDescent="0.25">
      <c r="A232" s="59"/>
      <c r="B232" s="90"/>
      <c r="C232" s="89"/>
      <c r="D232" s="61" t="str">
        <f>IFERROR(IF(C232="No CAS","",INDEX('DEQ Pollutant List'!$C$7:$C$614,MATCH('5. Pollutant Emissions - MB'!C232,'DEQ Pollutant List'!$B$7:$B$614,0))),"")</f>
        <v/>
      </c>
      <c r="E232" s="201" t="str">
        <f>IFERROR(IF(OR($C232="",$C232="No CAS"),INDEX('DEQ Pollutant List'!$A$7:$A$614,MATCH($D232,'DEQ Pollutant List'!$C$7:$C$614,0)),INDEX('DEQ Pollutant List'!$A$7:$A$614,MATCH($C232,'DEQ Pollutant List'!$B$7:$B$614,0))),"")</f>
        <v/>
      </c>
      <c r="F232" s="93"/>
      <c r="G232" s="94"/>
      <c r="H232" s="80"/>
      <c r="I232" s="77"/>
      <c r="J232" s="81"/>
      <c r="K232" s="79"/>
      <c r="L232" s="77"/>
      <c r="M232" s="81"/>
      <c r="N232" s="79"/>
    </row>
    <row r="233" spans="1:14" x14ac:dyDescent="0.25">
      <c r="A233" s="59"/>
      <c r="B233" s="90"/>
      <c r="C233" s="89"/>
      <c r="D233" s="61" t="str">
        <f>IFERROR(IF(C233="No CAS","",INDEX('DEQ Pollutant List'!$C$7:$C$614,MATCH('5. Pollutant Emissions - MB'!C233,'DEQ Pollutant List'!$B$7:$B$614,0))),"")</f>
        <v/>
      </c>
      <c r="E233" s="201" t="str">
        <f>IFERROR(IF(OR($C233="",$C233="No CAS"),INDEX('DEQ Pollutant List'!$A$7:$A$614,MATCH($D233,'DEQ Pollutant List'!$C$7:$C$614,0)),INDEX('DEQ Pollutant List'!$A$7:$A$614,MATCH($C233,'DEQ Pollutant List'!$B$7:$B$614,0))),"")</f>
        <v/>
      </c>
      <c r="F233" s="93"/>
      <c r="G233" s="94"/>
      <c r="H233" s="80"/>
      <c r="I233" s="77"/>
      <c r="J233" s="81"/>
      <c r="K233" s="79"/>
      <c r="L233" s="77"/>
      <c r="M233" s="81"/>
      <c r="N233" s="79"/>
    </row>
    <row r="234" spans="1:14" x14ac:dyDescent="0.25">
      <c r="A234" s="59"/>
      <c r="B234" s="90"/>
      <c r="C234" s="89"/>
      <c r="D234" s="61" t="str">
        <f>IFERROR(IF(C234="No CAS","",INDEX('DEQ Pollutant List'!$C$7:$C$614,MATCH('5. Pollutant Emissions - MB'!C234,'DEQ Pollutant List'!$B$7:$B$614,0))),"")</f>
        <v/>
      </c>
      <c r="E234" s="201" t="str">
        <f>IFERROR(IF(OR($C234="",$C234="No CAS"),INDEX('DEQ Pollutant List'!$A$7:$A$614,MATCH($D234,'DEQ Pollutant List'!$C$7:$C$614,0)),INDEX('DEQ Pollutant List'!$A$7:$A$614,MATCH($C234,'DEQ Pollutant List'!$B$7:$B$614,0))),"")</f>
        <v/>
      </c>
      <c r="F234" s="93"/>
      <c r="G234" s="94"/>
      <c r="H234" s="80"/>
      <c r="I234" s="77"/>
      <c r="J234" s="81"/>
      <c r="K234" s="79"/>
      <c r="L234" s="77"/>
      <c r="M234" s="81"/>
      <c r="N234" s="79"/>
    </row>
    <row r="235" spans="1:14" x14ac:dyDescent="0.25">
      <c r="A235" s="59"/>
      <c r="B235" s="90"/>
      <c r="C235" s="89"/>
      <c r="D235" s="61" t="str">
        <f>IFERROR(IF(C235="No CAS","",INDEX('DEQ Pollutant List'!$C$7:$C$614,MATCH('5. Pollutant Emissions - MB'!C235,'DEQ Pollutant List'!$B$7:$B$614,0))),"")</f>
        <v/>
      </c>
      <c r="E235" s="201" t="str">
        <f>IFERROR(IF(OR($C235="",$C235="No CAS"),INDEX('DEQ Pollutant List'!$A$7:$A$614,MATCH($D235,'DEQ Pollutant List'!$C$7:$C$614,0)),INDEX('DEQ Pollutant List'!$A$7:$A$614,MATCH($C235,'DEQ Pollutant List'!$B$7:$B$614,0))),"")</f>
        <v/>
      </c>
      <c r="F235" s="93"/>
      <c r="G235" s="94"/>
      <c r="H235" s="80"/>
      <c r="I235" s="77"/>
      <c r="J235" s="81"/>
      <c r="K235" s="79"/>
      <c r="L235" s="77"/>
      <c r="M235" s="81"/>
      <c r="N235" s="79"/>
    </row>
    <row r="236" spans="1:14" x14ac:dyDescent="0.25">
      <c r="A236" s="59"/>
      <c r="B236" s="90"/>
      <c r="C236" s="89"/>
      <c r="D236" s="61" t="str">
        <f>IFERROR(IF(C236="No CAS","",INDEX('DEQ Pollutant List'!$C$7:$C$614,MATCH('5. Pollutant Emissions - MB'!C236,'DEQ Pollutant List'!$B$7:$B$614,0))),"")</f>
        <v/>
      </c>
      <c r="E236" s="201" t="str">
        <f>IFERROR(IF(OR($C236="",$C236="No CAS"),INDEX('DEQ Pollutant List'!$A$7:$A$614,MATCH($D236,'DEQ Pollutant List'!$C$7:$C$614,0)),INDEX('DEQ Pollutant List'!$A$7:$A$614,MATCH($C236,'DEQ Pollutant List'!$B$7:$B$614,0))),"")</f>
        <v/>
      </c>
      <c r="F236" s="93"/>
      <c r="G236" s="94"/>
      <c r="H236" s="80"/>
      <c r="I236" s="77"/>
      <c r="J236" s="81"/>
      <c r="K236" s="79"/>
      <c r="L236" s="77"/>
      <c r="M236" s="81"/>
      <c r="N236" s="79"/>
    </row>
    <row r="237" spans="1:14" x14ac:dyDescent="0.25">
      <c r="A237" s="59"/>
      <c r="B237" s="90"/>
      <c r="C237" s="89"/>
      <c r="D237" s="61" t="str">
        <f>IFERROR(IF(C237="No CAS","",INDEX('DEQ Pollutant List'!$C$7:$C$614,MATCH('5. Pollutant Emissions - MB'!C237,'DEQ Pollutant List'!$B$7:$B$614,0))),"")</f>
        <v/>
      </c>
      <c r="E237" s="201" t="str">
        <f>IFERROR(IF(OR($C237="",$C237="No CAS"),INDEX('DEQ Pollutant List'!$A$7:$A$614,MATCH($D237,'DEQ Pollutant List'!$C$7:$C$614,0)),INDEX('DEQ Pollutant List'!$A$7:$A$614,MATCH($C237,'DEQ Pollutant List'!$B$7:$B$614,0))),"")</f>
        <v/>
      </c>
      <c r="F237" s="93"/>
      <c r="G237" s="94"/>
      <c r="H237" s="80"/>
      <c r="I237" s="77"/>
      <c r="J237" s="81"/>
      <c r="K237" s="79"/>
      <c r="L237" s="77"/>
      <c r="M237" s="81"/>
      <c r="N237" s="79"/>
    </row>
    <row r="238" spans="1:14" x14ac:dyDescent="0.25">
      <c r="A238" s="59"/>
      <c r="B238" s="90"/>
      <c r="C238" s="89"/>
      <c r="D238" s="61" t="str">
        <f>IFERROR(IF(C238="No CAS","",INDEX('DEQ Pollutant List'!$C$7:$C$614,MATCH('5. Pollutant Emissions - MB'!C238,'DEQ Pollutant List'!$B$7:$B$614,0))),"")</f>
        <v/>
      </c>
      <c r="E238" s="201" t="str">
        <f>IFERROR(IF(OR($C238="",$C238="No CAS"),INDEX('DEQ Pollutant List'!$A$7:$A$614,MATCH($D238,'DEQ Pollutant List'!$C$7:$C$614,0)),INDEX('DEQ Pollutant List'!$A$7:$A$614,MATCH($C238,'DEQ Pollutant List'!$B$7:$B$614,0))),"")</f>
        <v/>
      </c>
      <c r="F238" s="93"/>
      <c r="G238" s="94"/>
      <c r="H238" s="80"/>
      <c r="I238" s="77"/>
      <c r="J238" s="81"/>
      <c r="K238" s="79"/>
      <c r="L238" s="77"/>
      <c r="M238" s="81"/>
      <c r="N238" s="79"/>
    </row>
    <row r="239" spans="1:14" x14ac:dyDescent="0.25">
      <c r="A239" s="59"/>
      <c r="B239" s="90"/>
      <c r="C239" s="89"/>
      <c r="D239" s="61" t="str">
        <f>IFERROR(IF(C239="No CAS","",INDEX('DEQ Pollutant List'!$C$7:$C$614,MATCH('5. Pollutant Emissions - MB'!C239,'DEQ Pollutant List'!$B$7:$B$614,0))),"")</f>
        <v/>
      </c>
      <c r="E239" s="201" t="str">
        <f>IFERROR(IF(OR($C239="",$C239="No CAS"),INDEX('DEQ Pollutant List'!$A$7:$A$614,MATCH($D239,'DEQ Pollutant List'!$C$7:$C$614,0)),INDEX('DEQ Pollutant List'!$A$7:$A$614,MATCH($C239,'DEQ Pollutant List'!$B$7:$B$614,0))),"")</f>
        <v/>
      </c>
      <c r="F239" s="93"/>
      <c r="G239" s="94"/>
      <c r="H239" s="80"/>
      <c r="I239" s="77"/>
      <c r="J239" s="81"/>
      <c r="K239" s="79"/>
      <c r="L239" s="77"/>
      <c r="M239" s="81"/>
      <c r="N239" s="79"/>
    </row>
    <row r="240" spans="1:14" x14ac:dyDescent="0.25">
      <c r="A240" s="59"/>
      <c r="B240" s="90"/>
      <c r="C240" s="89"/>
      <c r="D240" s="61" t="str">
        <f>IFERROR(IF(C240="No CAS","",INDEX('DEQ Pollutant List'!$C$7:$C$614,MATCH('5. Pollutant Emissions - MB'!C240,'DEQ Pollutant List'!$B$7:$B$614,0))),"")</f>
        <v/>
      </c>
      <c r="E240" s="201" t="str">
        <f>IFERROR(IF(OR($C240="",$C240="No CAS"),INDEX('DEQ Pollutant List'!$A$7:$A$614,MATCH($D240,'DEQ Pollutant List'!$C$7:$C$614,0)),INDEX('DEQ Pollutant List'!$A$7:$A$614,MATCH($C240,'DEQ Pollutant List'!$B$7:$B$614,0))),"")</f>
        <v/>
      </c>
      <c r="F240" s="93"/>
      <c r="G240" s="94"/>
      <c r="H240" s="80"/>
      <c r="I240" s="77"/>
      <c r="J240" s="81"/>
      <c r="K240" s="79"/>
      <c r="L240" s="77"/>
      <c r="M240" s="81"/>
      <c r="N240" s="79"/>
    </row>
    <row r="241" spans="1:14" x14ac:dyDescent="0.25">
      <c r="A241" s="59"/>
      <c r="B241" s="90"/>
      <c r="C241" s="89"/>
      <c r="D241" s="61" t="str">
        <f>IFERROR(IF(C241="No CAS","",INDEX('DEQ Pollutant List'!$C$7:$C$614,MATCH('5. Pollutant Emissions - MB'!C241,'DEQ Pollutant List'!$B$7:$B$614,0))),"")</f>
        <v/>
      </c>
      <c r="E241" s="201" t="str">
        <f>IFERROR(IF(OR($C241="",$C241="No CAS"),INDEX('DEQ Pollutant List'!$A$7:$A$614,MATCH($D241,'DEQ Pollutant List'!$C$7:$C$614,0)),INDEX('DEQ Pollutant List'!$A$7:$A$614,MATCH($C241,'DEQ Pollutant List'!$B$7:$B$614,0))),"")</f>
        <v/>
      </c>
      <c r="F241" s="93"/>
      <c r="G241" s="94"/>
      <c r="H241" s="80"/>
      <c r="I241" s="77"/>
      <c r="J241" s="81"/>
      <c r="K241" s="79"/>
      <c r="L241" s="77"/>
      <c r="M241" s="81"/>
      <c r="N241" s="79"/>
    </row>
    <row r="242" spans="1:14" x14ac:dyDescent="0.25">
      <c r="A242" s="59"/>
      <c r="B242" s="90"/>
      <c r="C242" s="89"/>
      <c r="D242" s="61" t="str">
        <f>IFERROR(IF(C242="No CAS","",INDEX('DEQ Pollutant List'!$C$7:$C$614,MATCH('5. Pollutant Emissions - MB'!C242,'DEQ Pollutant List'!$B$7:$B$614,0))),"")</f>
        <v/>
      </c>
      <c r="E242" s="201" t="str">
        <f>IFERROR(IF(OR($C242="",$C242="No CAS"),INDEX('DEQ Pollutant List'!$A$7:$A$614,MATCH($D242,'DEQ Pollutant List'!$C$7:$C$614,0)),INDEX('DEQ Pollutant List'!$A$7:$A$614,MATCH($C242,'DEQ Pollutant List'!$B$7:$B$614,0))),"")</f>
        <v/>
      </c>
      <c r="F242" s="93"/>
      <c r="G242" s="94"/>
      <c r="H242" s="80"/>
      <c r="I242" s="77"/>
      <c r="J242" s="81"/>
      <c r="K242" s="79"/>
      <c r="L242" s="77"/>
      <c r="M242" s="81"/>
      <c r="N242" s="79"/>
    </row>
    <row r="243" spans="1:14" x14ac:dyDescent="0.25">
      <c r="A243" s="59"/>
      <c r="B243" s="90"/>
      <c r="C243" s="89"/>
      <c r="D243" s="61" t="str">
        <f>IFERROR(IF(C243="No CAS","",INDEX('DEQ Pollutant List'!$C$7:$C$614,MATCH('5. Pollutant Emissions - MB'!C243,'DEQ Pollutant List'!$B$7:$B$614,0))),"")</f>
        <v/>
      </c>
      <c r="E243" s="201" t="str">
        <f>IFERROR(IF(OR($C243="",$C243="No CAS"),INDEX('DEQ Pollutant List'!$A$7:$A$614,MATCH($D243,'DEQ Pollutant List'!$C$7:$C$614,0)),INDEX('DEQ Pollutant List'!$A$7:$A$614,MATCH($C243,'DEQ Pollutant List'!$B$7:$B$614,0))),"")</f>
        <v/>
      </c>
      <c r="F243" s="93"/>
      <c r="G243" s="94"/>
      <c r="H243" s="80"/>
      <c r="I243" s="77"/>
      <c r="J243" s="81"/>
      <c r="K243" s="79"/>
      <c r="L243" s="77"/>
      <c r="M243" s="81"/>
      <c r="N243" s="79"/>
    </row>
    <row r="244" spans="1:14" x14ac:dyDescent="0.25">
      <c r="A244" s="59"/>
      <c r="B244" s="90"/>
      <c r="C244" s="89"/>
      <c r="D244" s="61" t="str">
        <f>IFERROR(IF(C244="No CAS","",INDEX('DEQ Pollutant List'!$C$7:$C$614,MATCH('5. Pollutant Emissions - MB'!C244,'DEQ Pollutant List'!$B$7:$B$614,0))),"")</f>
        <v/>
      </c>
      <c r="E244" s="201" t="str">
        <f>IFERROR(IF(OR($C244="",$C244="No CAS"),INDEX('DEQ Pollutant List'!$A$7:$A$614,MATCH($D244,'DEQ Pollutant List'!$C$7:$C$614,0)),INDEX('DEQ Pollutant List'!$A$7:$A$614,MATCH($C244,'DEQ Pollutant List'!$B$7:$B$614,0))),"")</f>
        <v/>
      </c>
      <c r="F244" s="93"/>
      <c r="G244" s="94"/>
      <c r="H244" s="80"/>
      <c r="I244" s="77"/>
      <c r="J244" s="81"/>
      <c r="K244" s="79"/>
      <c r="L244" s="77"/>
      <c r="M244" s="81"/>
      <c r="N244" s="79"/>
    </row>
    <row r="245" spans="1:14" x14ac:dyDescent="0.25">
      <c r="A245" s="59"/>
      <c r="B245" s="90"/>
      <c r="C245" s="89"/>
      <c r="D245" s="61" t="str">
        <f>IFERROR(IF(C245="No CAS","",INDEX('DEQ Pollutant List'!$C$7:$C$614,MATCH('5. Pollutant Emissions - MB'!C245,'DEQ Pollutant List'!$B$7:$B$614,0))),"")</f>
        <v/>
      </c>
      <c r="E245" s="201" t="str">
        <f>IFERROR(IF(OR($C245="",$C245="No CAS"),INDEX('DEQ Pollutant List'!$A$7:$A$614,MATCH($D245,'DEQ Pollutant List'!$C$7:$C$614,0)),INDEX('DEQ Pollutant List'!$A$7:$A$614,MATCH($C245,'DEQ Pollutant List'!$B$7:$B$614,0))),"")</f>
        <v/>
      </c>
      <c r="F245" s="93"/>
      <c r="G245" s="94"/>
      <c r="H245" s="80"/>
      <c r="I245" s="77"/>
      <c r="J245" s="81"/>
      <c r="K245" s="79"/>
      <c r="L245" s="77"/>
      <c r="M245" s="81"/>
      <c r="N245" s="79"/>
    </row>
    <row r="246" spans="1:14" x14ac:dyDescent="0.25">
      <c r="A246" s="59"/>
      <c r="B246" s="90"/>
      <c r="C246" s="89"/>
      <c r="D246" s="61" t="str">
        <f>IFERROR(IF(C246="No CAS","",INDEX('DEQ Pollutant List'!$C$7:$C$614,MATCH('5. Pollutant Emissions - MB'!C246,'DEQ Pollutant List'!$B$7:$B$614,0))),"")</f>
        <v/>
      </c>
      <c r="E246" s="201" t="str">
        <f>IFERROR(IF(OR($C246="",$C246="No CAS"),INDEX('DEQ Pollutant List'!$A$7:$A$614,MATCH($D246,'DEQ Pollutant List'!$C$7:$C$614,0)),INDEX('DEQ Pollutant List'!$A$7:$A$614,MATCH($C246,'DEQ Pollutant List'!$B$7:$B$614,0))),"")</f>
        <v/>
      </c>
      <c r="F246" s="93"/>
      <c r="G246" s="94"/>
      <c r="H246" s="80"/>
      <c r="I246" s="77"/>
      <c r="J246" s="81"/>
      <c r="K246" s="79"/>
      <c r="L246" s="77"/>
      <c r="M246" s="81"/>
      <c r="N246" s="79"/>
    </row>
    <row r="247" spans="1:14" x14ac:dyDescent="0.25">
      <c r="A247" s="59"/>
      <c r="B247" s="90"/>
      <c r="C247" s="89"/>
      <c r="D247" s="61" t="str">
        <f>IFERROR(IF(C247="No CAS","",INDEX('DEQ Pollutant List'!$C$7:$C$614,MATCH('5. Pollutant Emissions - MB'!C247,'DEQ Pollutant List'!$B$7:$B$614,0))),"")</f>
        <v/>
      </c>
      <c r="E247" s="201" t="str">
        <f>IFERROR(IF(OR($C247="",$C247="No CAS"),INDEX('DEQ Pollutant List'!$A$7:$A$614,MATCH($D247,'DEQ Pollutant List'!$C$7:$C$614,0)),INDEX('DEQ Pollutant List'!$A$7:$A$614,MATCH($C247,'DEQ Pollutant List'!$B$7:$B$614,0))),"")</f>
        <v/>
      </c>
      <c r="F247" s="93"/>
      <c r="G247" s="94"/>
      <c r="H247" s="80"/>
      <c r="I247" s="77"/>
      <c r="J247" s="81"/>
      <c r="K247" s="79"/>
      <c r="L247" s="77"/>
      <c r="M247" s="81"/>
      <c r="N247" s="79"/>
    </row>
    <row r="248" spans="1:14" x14ac:dyDescent="0.25">
      <c r="A248" s="59"/>
      <c r="B248" s="90"/>
      <c r="C248" s="89"/>
      <c r="D248" s="61" t="str">
        <f>IFERROR(IF(C248="No CAS","",INDEX('DEQ Pollutant List'!$C$7:$C$614,MATCH('5. Pollutant Emissions - MB'!C248,'DEQ Pollutant List'!$B$7:$B$614,0))),"")</f>
        <v/>
      </c>
      <c r="E248" s="201" t="str">
        <f>IFERROR(IF(OR($C248="",$C248="No CAS"),INDEX('DEQ Pollutant List'!$A$7:$A$614,MATCH($D248,'DEQ Pollutant List'!$C$7:$C$614,0)),INDEX('DEQ Pollutant List'!$A$7:$A$614,MATCH($C248,'DEQ Pollutant List'!$B$7:$B$614,0))),"")</f>
        <v/>
      </c>
      <c r="F248" s="93"/>
      <c r="G248" s="94"/>
      <c r="H248" s="80"/>
      <c r="I248" s="77"/>
      <c r="J248" s="81"/>
      <c r="K248" s="79"/>
      <c r="L248" s="77"/>
      <c r="M248" s="81"/>
      <c r="N248" s="79"/>
    </row>
    <row r="249" spans="1:14" x14ac:dyDescent="0.25">
      <c r="A249" s="59"/>
      <c r="B249" s="90"/>
      <c r="C249" s="89"/>
      <c r="D249" s="61" t="str">
        <f>IFERROR(IF(C249="No CAS","",INDEX('DEQ Pollutant List'!$C$7:$C$614,MATCH('5. Pollutant Emissions - MB'!C249,'DEQ Pollutant List'!$B$7:$B$614,0))),"")</f>
        <v/>
      </c>
      <c r="E249" s="201" t="str">
        <f>IFERROR(IF(OR($C249="",$C249="No CAS"),INDEX('DEQ Pollutant List'!$A$7:$A$614,MATCH($D249,'DEQ Pollutant List'!$C$7:$C$614,0)),INDEX('DEQ Pollutant List'!$A$7:$A$614,MATCH($C249,'DEQ Pollutant List'!$B$7:$B$614,0))),"")</f>
        <v/>
      </c>
      <c r="F249" s="93"/>
      <c r="G249" s="94"/>
      <c r="H249" s="80"/>
      <c r="I249" s="77"/>
      <c r="J249" s="81"/>
      <c r="K249" s="79"/>
      <c r="L249" s="77"/>
      <c r="M249" s="81"/>
      <c r="N249" s="79"/>
    </row>
    <row r="250" spans="1:14" x14ac:dyDescent="0.25">
      <c r="A250" s="59"/>
      <c r="B250" s="90"/>
      <c r="C250" s="89"/>
      <c r="D250" s="61" t="str">
        <f>IFERROR(IF(C250="No CAS","",INDEX('DEQ Pollutant List'!$C$7:$C$614,MATCH('5. Pollutant Emissions - MB'!C250,'DEQ Pollutant List'!$B$7:$B$614,0))),"")</f>
        <v/>
      </c>
      <c r="E250" s="201" t="str">
        <f>IFERROR(IF(OR($C250="",$C250="No CAS"),INDEX('DEQ Pollutant List'!$A$7:$A$614,MATCH($D250,'DEQ Pollutant List'!$C$7:$C$614,0)),INDEX('DEQ Pollutant List'!$A$7:$A$614,MATCH($C250,'DEQ Pollutant List'!$B$7:$B$614,0))),"")</f>
        <v/>
      </c>
      <c r="F250" s="93"/>
      <c r="G250" s="94"/>
      <c r="H250" s="80"/>
      <c r="I250" s="77"/>
      <c r="J250" s="81"/>
      <c r="K250" s="79"/>
      <c r="L250" s="77"/>
      <c r="M250" s="81"/>
      <c r="N250" s="79"/>
    </row>
    <row r="251" spans="1:14" x14ac:dyDescent="0.25">
      <c r="A251" s="59"/>
      <c r="B251" s="90"/>
      <c r="C251" s="89"/>
      <c r="D251" s="61" t="str">
        <f>IFERROR(IF(C251="No CAS","",INDEX('DEQ Pollutant List'!$C$7:$C$614,MATCH('5. Pollutant Emissions - MB'!C251,'DEQ Pollutant List'!$B$7:$B$614,0))),"")</f>
        <v/>
      </c>
      <c r="E251" s="201" t="str">
        <f>IFERROR(IF(OR($C251="",$C251="No CAS"),INDEX('DEQ Pollutant List'!$A$7:$A$614,MATCH($D251,'DEQ Pollutant List'!$C$7:$C$614,0)),INDEX('DEQ Pollutant List'!$A$7:$A$614,MATCH($C251,'DEQ Pollutant List'!$B$7:$B$614,0))),"")</f>
        <v/>
      </c>
      <c r="F251" s="93"/>
      <c r="G251" s="94"/>
      <c r="H251" s="80"/>
      <c r="I251" s="77"/>
      <c r="J251" s="81"/>
      <c r="K251" s="79"/>
      <c r="L251" s="77"/>
      <c r="M251" s="81"/>
      <c r="N251" s="79"/>
    </row>
    <row r="252" spans="1:14" x14ac:dyDescent="0.25">
      <c r="A252" s="59"/>
      <c r="B252" s="90"/>
      <c r="C252" s="89"/>
      <c r="D252" s="61" t="str">
        <f>IFERROR(IF(C252="No CAS","",INDEX('DEQ Pollutant List'!$C$7:$C$614,MATCH('5. Pollutant Emissions - MB'!C252,'DEQ Pollutant List'!$B$7:$B$614,0))),"")</f>
        <v/>
      </c>
      <c r="E252" s="201" t="str">
        <f>IFERROR(IF(OR($C252="",$C252="No CAS"),INDEX('DEQ Pollutant List'!$A$7:$A$614,MATCH($D252,'DEQ Pollutant List'!$C$7:$C$614,0)),INDEX('DEQ Pollutant List'!$A$7:$A$614,MATCH($C252,'DEQ Pollutant List'!$B$7:$B$614,0))),"")</f>
        <v/>
      </c>
      <c r="F252" s="93"/>
      <c r="G252" s="94"/>
      <c r="H252" s="80"/>
      <c r="I252" s="77"/>
      <c r="J252" s="81"/>
      <c r="K252" s="79"/>
      <c r="L252" s="77"/>
      <c r="M252" s="81"/>
      <c r="N252" s="79"/>
    </row>
    <row r="253" spans="1:14" x14ac:dyDescent="0.25">
      <c r="A253" s="59"/>
      <c r="B253" s="90"/>
      <c r="C253" s="89"/>
      <c r="D253" s="61" t="str">
        <f>IFERROR(IF(C253="No CAS","",INDEX('DEQ Pollutant List'!$C$7:$C$614,MATCH('5. Pollutant Emissions - MB'!C253,'DEQ Pollutant List'!$B$7:$B$614,0))),"")</f>
        <v/>
      </c>
      <c r="E253" s="201" t="str">
        <f>IFERROR(IF(OR($C253="",$C253="No CAS"),INDEX('DEQ Pollutant List'!$A$7:$A$614,MATCH($D253,'DEQ Pollutant List'!$C$7:$C$614,0)),INDEX('DEQ Pollutant List'!$A$7:$A$614,MATCH($C253,'DEQ Pollutant List'!$B$7:$B$614,0))),"")</f>
        <v/>
      </c>
      <c r="F253" s="93"/>
      <c r="G253" s="94"/>
      <c r="H253" s="80"/>
      <c r="I253" s="77"/>
      <c r="J253" s="81"/>
      <c r="K253" s="79"/>
      <c r="L253" s="77"/>
      <c r="M253" s="81"/>
      <c r="N253" s="79"/>
    </row>
    <row r="254" spans="1:14" x14ac:dyDescent="0.25">
      <c r="A254" s="59"/>
      <c r="B254" s="90"/>
      <c r="C254" s="89"/>
      <c r="D254" s="61" t="str">
        <f>IFERROR(IF(C254="No CAS","",INDEX('DEQ Pollutant List'!$C$7:$C$614,MATCH('5. Pollutant Emissions - MB'!C254,'DEQ Pollutant List'!$B$7:$B$614,0))),"")</f>
        <v/>
      </c>
      <c r="E254" s="201" t="str">
        <f>IFERROR(IF(OR($C254="",$C254="No CAS"),INDEX('DEQ Pollutant List'!$A$7:$A$614,MATCH($D254,'DEQ Pollutant List'!$C$7:$C$614,0)),INDEX('DEQ Pollutant List'!$A$7:$A$614,MATCH($C254,'DEQ Pollutant List'!$B$7:$B$614,0))),"")</f>
        <v/>
      </c>
      <c r="F254" s="93"/>
      <c r="G254" s="94"/>
      <c r="H254" s="80"/>
      <c r="I254" s="77"/>
      <c r="J254" s="81"/>
      <c r="K254" s="79"/>
      <c r="L254" s="77"/>
      <c r="M254" s="81"/>
      <c r="N254" s="79"/>
    </row>
    <row r="255" spans="1:14" x14ac:dyDescent="0.25">
      <c r="A255" s="59"/>
      <c r="B255" s="90"/>
      <c r="C255" s="89"/>
      <c r="D255" s="61" t="str">
        <f>IFERROR(IF(C255="No CAS","",INDEX('DEQ Pollutant List'!$C$7:$C$614,MATCH('5. Pollutant Emissions - MB'!C255,'DEQ Pollutant List'!$B$7:$B$614,0))),"")</f>
        <v/>
      </c>
      <c r="E255" s="201" t="str">
        <f>IFERROR(IF(OR($C255="",$C255="No CAS"),INDEX('DEQ Pollutant List'!$A$7:$A$614,MATCH($D255,'DEQ Pollutant List'!$C$7:$C$614,0)),INDEX('DEQ Pollutant List'!$A$7:$A$614,MATCH($C255,'DEQ Pollutant List'!$B$7:$B$614,0))),"")</f>
        <v/>
      </c>
      <c r="F255" s="93"/>
      <c r="G255" s="94"/>
      <c r="H255" s="80"/>
      <c r="I255" s="77"/>
      <c r="J255" s="81"/>
      <c r="K255" s="79"/>
      <c r="L255" s="77"/>
      <c r="M255" s="81"/>
      <c r="N255" s="79"/>
    </row>
    <row r="256" spans="1:14" x14ac:dyDescent="0.25">
      <c r="A256" s="59"/>
      <c r="B256" s="90"/>
      <c r="C256" s="89"/>
      <c r="D256" s="61" t="str">
        <f>IFERROR(IF(C256="No CAS","",INDEX('DEQ Pollutant List'!$C$7:$C$614,MATCH('5. Pollutant Emissions - MB'!C256,'DEQ Pollutant List'!$B$7:$B$614,0))),"")</f>
        <v/>
      </c>
      <c r="E256" s="201" t="str">
        <f>IFERROR(IF(OR($C256="",$C256="No CAS"),INDEX('DEQ Pollutant List'!$A$7:$A$614,MATCH($D256,'DEQ Pollutant List'!$C$7:$C$614,0)),INDEX('DEQ Pollutant List'!$A$7:$A$614,MATCH($C256,'DEQ Pollutant List'!$B$7:$B$614,0))),"")</f>
        <v/>
      </c>
      <c r="F256" s="93"/>
      <c r="G256" s="94"/>
      <c r="H256" s="80"/>
      <c r="I256" s="77"/>
      <c r="J256" s="81"/>
      <c r="K256" s="79"/>
      <c r="L256" s="77"/>
      <c r="M256" s="81"/>
      <c r="N256" s="79"/>
    </row>
    <row r="257" spans="1:14" x14ac:dyDescent="0.25">
      <c r="A257" s="59"/>
      <c r="B257" s="90"/>
      <c r="C257" s="89"/>
      <c r="D257" s="61" t="str">
        <f>IFERROR(IF(C257="No CAS","",INDEX('DEQ Pollutant List'!$C$7:$C$614,MATCH('5. Pollutant Emissions - MB'!C257,'DEQ Pollutant List'!$B$7:$B$614,0))),"")</f>
        <v/>
      </c>
      <c r="E257" s="201" t="str">
        <f>IFERROR(IF(OR($C257="",$C257="No CAS"),INDEX('DEQ Pollutant List'!$A$7:$A$614,MATCH($D257,'DEQ Pollutant List'!$C$7:$C$614,0)),INDEX('DEQ Pollutant List'!$A$7:$A$614,MATCH($C257,'DEQ Pollutant List'!$B$7:$B$614,0))),"")</f>
        <v/>
      </c>
      <c r="F257" s="93"/>
      <c r="G257" s="94"/>
      <c r="H257" s="80"/>
      <c r="I257" s="77"/>
      <c r="J257" s="81"/>
      <c r="K257" s="79"/>
      <c r="L257" s="77"/>
      <c r="M257" s="81"/>
      <c r="N257" s="79"/>
    </row>
    <row r="258" spans="1:14" x14ac:dyDescent="0.25">
      <c r="A258" s="59"/>
      <c r="B258" s="90"/>
      <c r="C258" s="89"/>
      <c r="D258" s="61" t="str">
        <f>IFERROR(IF(C258="No CAS","",INDEX('DEQ Pollutant List'!$C$7:$C$614,MATCH('5. Pollutant Emissions - MB'!C258,'DEQ Pollutant List'!$B$7:$B$614,0))),"")</f>
        <v/>
      </c>
      <c r="E258" s="201" t="str">
        <f>IFERROR(IF(OR($C258="",$C258="No CAS"),INDEX('DEQ Pollutant List'!$A$7:$A$614,MATCH($D258,'DEQ Pollutant List'!$C$7:$C$614,0)),INDEX('DEQ Pollutant List'!$A$7:$A$614,MATCH($C258,'DEQ Pollutant List'!$B$7:$B$614,0))),"")</f>
        <v/>
      </c>
      <c r="F258" s="93"/>
      <c r="G258" s="94"/>
      <c r="H258" s="80"/>
      <c r="I258" s="77"/>
      <c r="J258" s="81"/>
      <c r="K258" s="79"/>
      <c r="L258" s="77"/>
      <c r="M258" s="81"/>
      <c r="N258" s="79"/>
    </row>
    <row r="259" spans="1:14" x14ac:dyDescent="0.25">
      <c r="A259" s="59"/>
      <c r="B259" s="90"/>
      <c r="C259" s="89"/>
      <c r="D259" s="61" t="str">
        <f>IFERROR(IF(C259="No CAS","",INDEX('DEQ Pollutant List'!$C$7:$C$614,MATCH('5. Pollutant Emissions - MB'!C259,'DEQ Pollutant List'!$B$7:$B$614,0))),"")</f>
        <v/>
      </c>
      <c r="E259" s="201" t="str">
        <f>IFERROR(IF(OR($C259="",$C259="No CAS"),INDEX('DEQ Pollutant List'!$A$7:$A$614,MATCH($D259,'DEQ Pollutant List'!$C$7:$C$614,0)),INDEX('DEQ Pollutant List'!$A$7:$A$614,MATCH($C259,'DEQ Pollutant List'!$B$7:$B$614,0))),"")</f>
        <v/>
      </c>
      <c r="F259" s="93"/>
      <c r="G259" s="94"/>
      <c r="H259" s="80"/>
      <c r="I259" s="77"/>
      <c r="J259" s="81"/>
      <c r="K259" s="79"/>
      <c r="L259" s="77"/>
      <c r="M259" s="81"/>
      <c r="N259" s="79"/>
    </row>
    <row r="260" spans="1:14" x14ac:dyDescent="0.25">
      <c r="A260" s="59"/>
      <c r="B260" s="90"/>
      <c r="C260" s="89"/>
      <c r="D260" s="61" t="str">
        <f>IFERROR(IF(C260="No CAS","",INDEX('DEQ Pollutant List'!$C$7:$C$614,MATCH('5. Pollutant Emissions - MB'!C260,'DEQ Pollutant List'!$B$7:$B$614,0))),"")</f>
        <v/>
      </c>
      <c r="E260" s="201" t="str">
        <f>IFERROR(IF(OR($C260="",$C260="No CAS"),INDEX('DEQ Pollutant List'!$A$7:$A$614,MATCH($D260,'DEQ Pollutant List'!$C$7:$C$614,0)),INDEX('DEQ Pollutant List'!$A$7:$A$614,MATCH($C260,'DEQ Pollutant List'!$B$7:$B$614,0))),"")</f>
        <v/>
      </c>
      <c r="F260" s="93"/>
      <c r="G260" s="94"/>
      <c r="H260" s="80"/>
      <c r="I260" s="77"/>
      <c r="J260" s="81"/>
      <c r="K260" s="79"/>
      <c r="L260" s="77"/>
      <c r="M260" s="81"/>
      <c r="N260" s="79"/>
    </row>
    <row r="261" spans="1:14" x14ac:dyDescent="0.25">
      <c r="A261" s="59"/>
      <c r="B261" s="90"/>
      <c r="C261" s="89"/>
      <c r="D261" s="61" t="str">
        <f>IFERROR(IF(C261="No CAS","",INDEX('DEQ Pollutant List'!$C$7:$C$614,MATCH('5. Pollutant Emissions - MB'!C261,'DEQ Pollutant List'!$B$7:$B$614,0))),"")</f>
        <v/>
      </c>
      <c r="E261" s="201" t="str">
        <f>IFERROR(IF(OR($C261="",$C261="No CAS"),INDEX('DEQ Pollutant List'!$A$7:$A$614,MATCH($D261,'DEQ Pollutant List'!$C$7:$C$614,0)),INDEX('DEQ Pollutant List'!$A$7:$A$614,MATCH($C261,'DEQ Pollutant List'!$B$7:$B$614,0))),"")</f>
        <v/>
      </c>
      <c r="F261" s="93"/>
      <c r="G261" s="94"/>
      <c r="H261" s="80"/>
      <c r="I261" s="77"/>
      <c r="J261" s="81"/>
      <c r="K261" s="79"/>
      <c r="L261" s="77"/>
      <c r="M261" s="81"/>
      <c r="N261" s="79"/>
    </row>
    <row r="262" spans="1:14" x14ac:dyDescent="0.25">
      <c r="A262" s="59"/>
      <c r="B262" s="90"/>
      <c r="C262" s="89"/>
      <c r="D262" s="61" t="str">
        <f>IFERROR(IF(C262="No CAS","",INDEX('DEQ Pollutant List'!$C$7:$C$614,MATCH('5. Pollutant Emissions - MB'!C262,'DEQ Pollutant List'!$B$7:$B$614,0))),"")</f>
        <v/>
      </c>
      <c r="E262" s="201" t="str">
        <f>IFERROR(IF(OR($C262="",$C262="No CAS"),INDEX('DEQ Pollutant List'!$A$7:$A$614,MATCH($D262,'DEQ Pollutant List'!$C$7:$C$614,0)),INDEX('DEQ Pollutant List'!$A$7:$A$614,MATCH($C262,'DEQ Pollutant List'!$B$7:$B$614,0))),"")</f>
        <v/>
      </c>
      <c r="F262" s="93"/>
      <c r="G262" s="94"/>
      <c r="H262" s="80"/>
      <c r="I262" s="77"/>
      <c r="J262" s="81"/>
      <c r="K262" s="79"/>
      <c r="L262" s="77"/>
      <c r="M262" s="81"/>
      <c r="N262" s="79"/>
    </row>
    <row r="263" spans="1:14" x14ac:dyDescent="0.25">
      <c r="A263" s="59"/>
      <c r="B263" s="90"/>
      <c r="C263" s="89"/>
      <c r="D263" s="61" t="str">
        <f>IFERROR(IF(C263="No CAS","",INDEX('DEQ Pollutant List'!$C$7:$C$614,MATCH('5. Pollutant Emissions - MB'!C263,'DEQ Pollutant List'!$B$7:$B$614,0))),"")</f>
        <v/>
      </c>
      <c r="E263" s="201" t="str">
        <f>IFERROR(IF(OR($C263="",$C263="No CAS"),INDEX('DEQ Pollutant List'!$A$7:$A$614,MATCH($D263,'DEQ Pollutant List'!$C$7:$C$614,0)),INDEX('DEQ Pollutant List'!$A$7:$A$614,MATCH($C263,'DEQ Pollutant List'!$B$7:$B$614,0))),"")</f>
        <v/>
      </c>
      <c r="F263" s="93"/>
      <c r="G263" s="94"/>
      <c r="H263" s="80"/>
      <c r="I263" s="77"/>
      <c r="J263" s="81"/>
      <c r="K263" s="79"/>
      <c r="L263" s="77"/>
      <c r="M263" s="81"/>
      <c r="N263" s="79"/>
    </row>
    <row r="264" spans="1:14" x14ac:dyDescent="0.25">
      <c r="A264" s="59"/>
      <c r="B264" s="90"/>
      <c r="C264" s="89"/>
      <c r="D264" s="61" t="str">
        <f>IFERROR(IF(C264="No CAS","",INDEX('DEQ Pollutant List'!$C$7:$C$614,MATCH('5. Pollutant Emissions - MB'!C264,'DEQ Pollutant List'!$B$7:$B$614,0))),"")</f>
        <v/>
      </c>
      <c r="E264" s="201" t="str">
        <f>IFERROR(IF(OR($C264="",$C264="No CAS"),INDEX('DEQ Pollutant List'!$A$7:$A$614,MATCH($D264,'DEQ Pollutant List'!$C$7:$C$614,0)),INDEX('DEQ Pollutant List'!$A$7:$A$614,MATCH($C264,'DEQ Pollutant List'!$B$7:$B$614,0))),"")</f>
        <v/>
      </c>
      <c r="F264" s="93"/>
      <c r="G264" s="94"/>
      <c r="H264" s="80"/>
      <c r="I264" s="77"/>
      <c r="J264" s="81"/>
      <c r="K264" s="79"/>
      <c r="L264" s="77"/>
      <c r="M264" s="81"/>
      <c r="N264" s="79"/>
    </row>
    <row r="265" spans="1:14" x14ac:dyDescent="0.25">
      <c r="A265" s="59"/>
      <c r="B265" s="90"/>
      <c r="C265" s="89"/>
      <c r="D265" s="61" t="str">
        <f>IFERROR(IF(C265="No CAS","",INDEX('DEQ Pollutant List'!$C$7:$C$614,MATCH('5. Pollutant Emissions - MB'!C265,'DEQ Pollutant List'!$B$7:$B$614,0))),"")</f>
        <v/>
      </c>
      <c r="E265" s="201" t="str">
        <f>IFERROR(IF(OR($C265="",$C265="No CAS"),INDEX('DEQ Pollutant List'!$A$7:$A$614,MATCH($D265,'DEQ Pollutant List'!$C$7:$C$614,0)),INDEX('DEQ Pollutant List'!$A$7:$A$614,MATCH($C265,'DEQ Pollutant List'!$B$7:$B$614,0))),"")</f>
        <v/>
      </c>
      <c r="F265" s="93"/>
      <c r="G265" s="94"/>
      <c r="H265" s="80"/>
      <c r="I265" s="77"/>
      <c r="J265" s="81"/>
      <c r="K265" s="79"/>
      <c r="L265" s="77"/>
      <c r="M265" s="81"/>
      <c r="N265" s="79"/>
    </row>
    <row r="266" spans="1:14" x14ac:dyDescent="0.25">
      <c r="A266" s="59"/>
      <c r="B266" s="90"/>
      <c r="C266" s="89"/>
      <c r="D266" s="61" t="str">
        <f>IFERROR(IF(C266="No CAS","",INDEX('DEQ Pollutant List'!$C$7:$C$614,MATCH('5. Pollutant Emissions - MB'!C266,'DEQ Pollutant List'!$B$7:$B$614,0))),"")</f>
        <v/>
      </c>
      <c r="E266" s="201" t="str">
        <f>IFERROR(IF(OR($C266="",$C266="No CAS"),INDEX('DEQ Pollutant List'!$A$7:$A$614,MATCH($D266,'DEQ Pollutant List'!$C$7:$C$614,0)),INDEX('DEQ Pollutant List'!$A$7:$A$614,MATCH($C266,'DEQ Pollutant List'!$B$7:$B$614,0))),"")</f>
        <v/>
      </c>
      <c r="F266" s="93"/>
      <c r="G266" s="94"/>
      <c r="H266" s="80"/>
      <c r="I266" s="77"/>
      <c r="J266" s="81"/>
      <c r="K266" s="79"/>
      <c r="L266" s="77"/>
      <c r="M266" s="81"/>
      <c r="N266" s="79"/>
    </row>
    <row r="267" spans="1:14" x14ac:dyDescent="0.25">
      <c r="A267" s="59"/>
      <c r="B267" s="90"/>
      <c r="C267" s="89"/>
      <c r="D267" s="61" t="str">
        <f>IFERROR(IF(C267="No CAS","",INDEX('DEQ Pollutant List'!$C$7:$C$614,MATCH('5. Pollutant Emissions - MB'!C267,'DEQ Pollutant List'!$B$7:$B$614,0))),"")</f>
        <v/>
      </c>
      <c r="E267" s="201" t="str">
        <f>IFERROR(IF(OR($C267="",$C267="No CAS"),INDEX('DEQ Pollutant List'!$A$7:$A$614,MATCH($D267,'DEQ Pollutant List'!$C$7:$C$614,0)),INDEX('DEQ Pollutant List'!$A$7:$A$614,MATCH($C267,'DEQ Pollutant List'!$B$7:$B$614,0))),"")</f>
        <v/>
      </c>
      <c r="F267" s="93"/>
      <c r="G267" s="94"/>
      <c r="H267" s="80"/>
      <c r="I267" s="77"/>
      <c r="J267" s="81"/>
      <c r="K267" s="79"/>
      <c r="L267" s="77"/>
      <c r="M267" s="81"/>
      <c r="N267" s="79"/>
    </row>
    <row r="268" spans="1:14" x14ac:dyDescent="0.25">
      <c r="A268" s="59"/>
      <c r="B268" s="90"/>
      <c r="C268" s="89"/>
      <c r="D268" s="61" t="str">
        <f>IFERROR(IF(C268="No CAS","",INDEX('DEQ Pollutant List'!$C$7:$C$614,MATCH('5. Pollutant Emissions - MB'!C268,'DEQ Pollutant List'!$B$7:$B$614,0))),"")</f>
        <v/>
      </c>
      <c r="E268" s="201" t="str">
        <f>IFERROR(IF(OR($C268="",$C268="No CAS"),INDEX('DEQ Pollutant List'!$A$7:$A$614,MATCH($D268,'DEQ Pollutant List'!$C$7:$C$614,0)),INDEX('DEQ Pollutant List'!$A$7:$A$614,MATCH($C268,'DEQ Pollutant List'!$B$7:$B$614,0))),"")</f>
        <v/>
      </c>
      <c r="F268" s="93"/>
      <c r="G268" s="94"/>
      <c r="H268" s="80"/>
      <c r="I268" s="77"/>
      <c r="J268" s="81"/>
      <c r="K268" s="79"/>
      <c r="L268" s="77"/>
      <c r="M268" s="81"/>
      <c r="N268" s="79"/>
    </row>
    <row r="269" spans="1:14" x14ac:dyDescent="0.25">
      <c r="A269" s="59"/>
      <c r="B269" s="90"/>
      <c r="C269" s="89"/>
      <c r="D269" s="61" t="str">
        <f>IFERROR(IF(C269="No CAS","",INDEX('DEQ Pollutant List'!$C$7:$C$614,MATCH('5. Pollutant Emissions - MB'!C269,'DEQ Pollutant List'!$B$7:$B$614,0))),"")</f>
        <v/>
      </c>
      <c r="E269" s="201" t="str">
        <f>IFERROR(IF(OR($C269="",$C269="No CAS"),INDEX('DEQ Pollutant List'!$A$7:$A$614,MATCH($D269,'DEQ Pollutant List'!$C$7:$C$614,0)),INDEX('DEQ Pollutant List'!$A$7:$A$614,MATCH($C269,'DEQ Pollutant List'!$B$7:$B$614,0))),"")</f>
        <v/>
      </c>
      <c r="F269" s="93"/>
      <c r="G269" s="94"/>
      <c r="H269" s="80"/>
      <c r="I269" s="77"/>
      <c r="J269" s="81"/>
      <c r="K269" s="79"/>
      <c r="L269" s="77"/>
      <c r="M269" s="81"/>
      <c r="N269" s="79"/>
    </row>
    <row r="270" spans="1:14" x14ac:dyDescent="0.25">
      <c r="A270" s="59"/>
      <c r="B270" s="90"/>
      <c r="C270" s="89"/>
      <c r="D270" s="61" t="str">
        <f>IFERROR(IF(C270="No CAS","",INDEX('DEQ Pollutant List'!$C$7:$C$614,MATCH('5. Pollutant Emissions - MB'!C270,'DEQ Pollutant List'!$B$7:$B$614,0))),"")</f>
        <v/>
      </c>
      <c r="E270" s="201" t="str">
        <f>IFERROR(IF(OR($C270="",$C270="No CAS"),INDEX('DEQ Pollutant List'!$A$7:$A$614,MATCH($D270,'DEQ Pollutant List'!$C$7:$C$614,0)),INDEX('DEQ Pollutant List'!$A$7:$A$614,MATCH($C270,'DEQ Pollutant List'!$B$7:$B$614,0))),"")</f>
        <v/>
      </c>
      <c r="F270" s="93"/>
      <c r="G270" s="94"/>
      <c r="H270" s="80"/>
      <c r="I270" s="77"/>
      <c r="J270" s="81"/>
      <c r="K270" s="79"/>
      <c r="L270" s="77"/>
      <c r="M270" s="81"/>
      <c r="N270" s="79"/>
    </row>
    <row r="271" spans="1:14" x14ac:dyDescent="0.25">
      <c r="A271" s="59"/>
      <c r="B271" s="90"/>
      <c r="C271" s="89"/>
      <c r="D271" s="61" t="str">
        <f>IFERROR(IF(C271="No CAS","",INDEX('DEQ Pollutant List'!$C$7:$C$614,MATCH('5. Pollutant Emissions - MB'!C271,'DEQ Pollutant List'!$B$7:$B$614,0))),"")</f>
        <v/>
      </c>
      <c r="E271" s="201" t="str">
        <f>IFERROR(IF(OR($C271="",$C271="No CAS"),INDEX('DEQ Pollutant List'!$A$7:$A$614,MATCH($D271,'DEQ Pollutant List'!$C$7:$C$614,0)),INDEX('DEQ Pollutant List'!$A$7:$A$614,MATCH($C271,'DEQ Pollutant List'!$B$7:$B$614,0))),"")</f>
        <v/>
      </c>
      <c r="F271" s="93"/>
      <c r="G271" s="94"/>
      <c r="H271" s="80"/>
      <c r="I271" s="77"/>
      <c r="J271" s="81"/>
      <c r="K271" s="79"/>
      <c r="L271" s="77"/>
      <c r="M271" s="81"/>
      <c r="N271" s="79"/>
    </row>
    <row r="272" spans="1:14" x14ac:dyDescent="0.25">
      <c r="A272" s="59"/>
      <c r="B272" s="90"/>
      <c r="C272" s="89"/>
      <c r="D272" s="61" t="str">
        <f>IFERROR(IF(C272="No CAS","",INDEX('DEQ Pollutant List'!$C$7:$C$614,MATCH('5. Pollutant Emissions - MB'!C272,'DEQ Pollutant List'!$B$7:$B$614,0))),"")</f>
        <v/>
      </c>
      <c r="E272" s="201" t="str">
        <f>IFERROR(IF(OR($C272="",$C272="No CAS"),INDEX('DEQ Pollutant List'!$A$7:$A$614,MATCH($D272,'DEQ Pollutant List'!$C$7:$C$614,0)),INDEX('DEQ Pollutant List'!$A$7:$A$614,MATCH($C272,'DEQ Pollutant List'!$B$7:$B$614,0))),"")</f>
        <v/>
      </c>
      <c r="F272" s="93"/>
      <c r="G272" s="94"/>
      <c r="H272" s="80"/>
      <c r="I272" s="77"/>
      <c r="J272" s="81"/>
      <c r="K272" s="79"/>
      <c r="L272" s="77"/>
      <c r="M272" s="81"/>
      <c r="N272" s="79"/>
    </row>
    <row r="273" spans="1:14" x14ac:dyDescent="0.25">
      <c r="A273" s="59"/>
      <c r="B273" s="90"/>
      <c r="C273" s="89"/>
      <c r="D273" s="61" t="str">
        <f>IFERROR(IF(C273="No CAS","",INDEX('DEQ Pollutant List'!$C$7:$C$614,MATCH('5. Pollutant Emissions - MB'!C273,'DEQ Pollutant List'!$B$7:$B$614,0))),"")</f>
        <v/>
      </c>
      <c r="E273" s="201" t="str">
        <f>IFERROR(IF(OR($C273="",$C273="No CAS"),INDEX('DEQ Pollutant List'!$A$7:$A$614,MATCH($D273,'DEQ Pollutant List'!$C$7:$C$614,0)),INDEX('DEQ Pollutant List'!$A$7:$A$614,MATCH($C273,'DEQ Pollutant List'!$B$7:$B$614,0))),"")</f>
        <v/>
      </c>
      <c r="F273" s="93"/>
      <c r="G273" s="94"/>
      <c r="H273" s="80"/>
      <c r="I273" s="77"/>
      <c r="J273" s="81"/>
      <c r="K273" s="79"/>
      <c r="L273" s="77"/>
      <c r="M273" s="81"/>
      <c r="N273" s="79"/>
    </row>
    <row r="274" spans="1:14" x14ac:dyDescent="0.25">
      <c r="A274" s="59"/>
      <c r="B274" s="90"/>
      <c r="C274" s="89"/>
      <c r="D274" s="61" t="str">
        <f>IFERROR(IF(C274="No CAS","",INDEX('DEQ Pollutant List'!$C$7:$C$614,MATCH('5. Pollutant Emissions - MB'!C274,'DEQ Pollutant List'!$B$7:$B$614,0))),"")</f>
        <v/>
      </c>
      <c r="E274" s="201" t="str">
        <f>IFERROR(IF(OR($C274="",$C274="No CAS"),INDEX('DEQ Pollutant List'!$A$7:$A$614,MATCH($D274,'DEQ Pollutant List'!$C$7:$C$614,0)),INDEX('DEQ Pollutant List'!$A$7:$A$614,MATCH($C274,'DEQ Pollutant List'!$B$7:$B$614,0))),"")</f>
        <v/>
      </c>
      <c r="F274" s="93"/>
      <c r="G274" s="94"/>
      <c r="H274" s="80"/>
      <c r="I274" s="77"/>
      <c r="J274" s="81"/>
      <c r="K274" s="79"/>
      <c r="L274" s="77"/>
      <c r="M274" s="81"/>
      <c r="N274" s="79"/>
    </row>
    <row r="275" spans="1:14" x14ac:dyDescent="0.25">
      <c r="A275" s="59"/>
      <c r="B275" s="90"/>
      <c r="C275" s="89"/>
      <c r="D275" s="61" t="str">
        <f>IFERROR(IF(C275="No CAS","",INDEX('DEQ Pollutant List'!$C$7:$C$614,MATCH('5. Pollutant Emissions - MB'!C275,'DEQ Pollutant List'!$B$7:$B$614,0))),"")</f>
        <v/>
      </c>
      <c r="E275" s="201" t="str">
        <f>IFERROR(IF(OR($C275="",$C275="No CAS"),INDEX('DEQ Pollutant List'!$A$7:$A$614,MATCH($D275,'DEQ Pollutant List'!$C$7:$C$614,0)),INDEX('DEQ Pollutant List'!$A$7:$A$614,MATCH($C275,'DEQ Pollutant List'!$B$7:$B$614,0))),"")</f>
        <v/>
      </c>
      <c r="F275" s="93"/>
      <c r="G275" s="94"/>
      <c r="H275" s="80"/>
      <c r="I275" s="77"/>
      <c r="J275" s="81"/>
      <c r="K275" s="79"/>
      <c r="L275" s="77"/>
      <c r="M275" s="81"/>
      <c r="N275" s="79"/>
    </row>
    <row r="276" spans="1:14" x14ac:dyDescent="0.25">
      <c r="A276" s="59"/>
      <c r="B276" s="90"/>
      <c r="C276" s="89"/>
      <c r="D276" s="61" t="str">
        <f>IFERROR(IF(C276="No CAS","",INDEX('DEQ Pollutant List'!$C$7:$C$614,MATCH('5. Pollutant Emissions - MB'!C276,'DEQ Pollutant List'!$B$7:$B$614,0))),"")</f>
        <v/>
      </c>
      <c r="E276" s="201" t="str">
        <f>IFERROR(IF(OR($C276="",$C276="No CAS"),INDEX('DEQ Pollutant List'!$A$7:$A$614,MATCH($D276,'DEQ Pollutant List'!$C$7:$C$614,0)),INDEX('DEQ Pollutant List'!$A$7:$A$614,MATCH($C276,'DEQ Pollutant List'!$B$7:$B$614,0))),"")</f>
        <v/>
      </c>
      <c r="F276" s="93"/>
      <c r="G276" s="94"/>
      <c r="H276" s="80"/>
      <c r="I276" s="77"/>
      <c r="J276" s="81"/>
      <c r="K276" s="79"/>
      <c r="L276" s="77"/>
      <c r="M276" s="81"/>
      <c r="N276" s="79"/>
    </row>
    <row r="277" spans="1:14" x14ac:dyDescent="0.25">
      <c r="A277" s="59"/>
      <c r="B277" s="90"/>
      <c r="C277" s="89"/>
      <c r="D277" s="61" t="str">
        <f>IFERROR(IF(C277="No CAS","",INDEX('DEQ Pollutant List'!$C$7:$C$614,MATCH('5. Pollutant Emissions - MB'!C277,'DEQ Pollutant List'!$B$7:$B$614,0))),"")</f>
        <v/>
      </c>
      <c r="E277" s="201" t="str">
        <f>IFERROR(IF(OR($C277="",$C277="No CAS"),INDEX('DEQ Pollutant List'!$A$7:$A$614,MATCH($D277,'DEQ Pollutant List'!$C$7:$C$614,0)),INDEX('DEQ Pollutant List'!$A$7:$A$614,MATCH($C277,'DEQ Pollutant List'!$B$7:$B$614,0))),"")</f>
        <v/>
      </c>
      <c r="F277" s="93"/>
      <c r="G277" s="94"/>
      <c r="H277" s="80"/>
      <c r="I277" s="77"/>
      <c r="J277" s="81"/>
      <c r="K277" s="79"/>
      <c r="L277" s="77"/>
      <c r="M277" s="81"/>
      <c r="N277" s="79"/>
    </row>
    <row r="278" spans="1:14" x14ac:dyDescent="0.25">
      <c r="A278" s="59"/>
      <c r="B278" s="90"/>
      <c r="C278" s="89"/>
      <c r="D278" s="61" t="str">
        <f>IFERROR(IF(C278="No CAS","",INDEX('DEQ Pollutant List'!$C$7:$C$614,MATCH('5. Pollutant Emissions - MB'!C278,'DEQ Pollutant List'!$B$7:$B$614,0))),"")</f>
        <v/>
      </c>
      <c r="E278" s="201" t="str">
        <f>IFERROR(IF(OR($C278="",$C278="No CAS"),INDEX('DEQ Pollutant List'!$A$7:$A$614,MATCH($D278,'DEQ Pollutant List'!$C$7:$C$614,0)),INDEX('DEQ Pollutant List'!$A$7:$A$614,MATCH($C278,'DEQ Pollutant List'!$B$7:$B$614,0))),"")</f>
        <v/>
      </c>
      <c r="F278" s="93"/>
      <c r="G278" s="94"/>
      <c r="H278" s="80"/>
      <c r="I278" s="77"/>
      <c r="J278" s="81"/>
      <c r="K278" s="79"/>
      <c r="L278" s="77"/>
      <c r="M278" s="81"/>
      <c r="N278" s="79"/>
    </row>
    <row r="279" spans="1:14" x14ac:dyDescent="0.25">
      <c r="A279" s="59"/>
      <c r="B279" s="90"/>
      <c r="C279" s="89"/>
      <c r="D279" s="61" t="str">
        <f>IFERROR(IF(C279="No CAS","",INDEX('DEQ Pollutant List'!$C$7:$C$614,MATCH('5. Pollutant Emissions - MB'!C279,'DEQ Pollutant List'!$B$7:$B$614,0))),"")</f>
        <v/>
      </c>
      <c r="E279" s="201" t="str">
        <f>IFERROR(IF(OR($C279="",$C279="No CAS"),INDEX('DEQ Pollutant List'!$A$7:$A$614,MATCH($D279,'DEQ Pollutant List'!$C$7:$C$614,0)),INDEX('DEQ Pollutant List'!$A$7:$A$614,MATCH($C279,'DEQ Pollutant List'!$B$7:$B$614,0))),"")</f>
        <v/>
      </c>
      <c r="F279" s="93"/>
      <c r="G279" s="94"/>
      <c r="H279" s="80"/>
      <c r="I279" s="77"/>
      <c r="J279" s="81"/>
      <c r="K279" s="79"/>
      <c r="L279" s="77"/>
      <c r="M279" s="81"/>
      <c r="N279" s="79"/>
    </row>
    <row r="280" spans="1:14" x14ac:dyDescent="0.25">
      <c r="A280" s="59"/>
      <c r="B280" s="90"/>
      <c r="C280" s="89"/>
      <c r="D280" s="61" t="str">
        <f>IFERROR(IF(C280="No CAS","",INDEX('DEQ Pollutant List'!$C$7:$C$614,MATCH('5. Pollutant Emissions - MB'!C280,'DEQ Pollutant List'!$B$7:$B$614,0))),"")</f>
        <v/>
      </c>
      <c r="E280" s="201" t="str">
        <f>IFERROR(IF(OR($C280="",$C280="No CAS"),INDEX('DEQ Pollutant List'!$A$7:$A$614,MATCH($D280,'DEQ Pollutant List'!$C$7:$C$614,0)),INDEX('DEQ Pollutant List'!$A$7:$A$614,MATCH($C280,'DEQ Pollutant List'!$B$7:$B$614,0))),"")</f>
        <v/>
      </c>
      <c r="F280" s="93"/>
      <c r="G280" s="94"/>
      <c r="H280" s="80"/>
      <c r="I280" s="77"/>
      <c r="J280" s="81"/>
      <c r="K280" s="79"/>
      <c r="L280" s="77"/>
      <c r="M280" s="81"/>
      <c r="N280" s="79"/>
    </row>
    <row r="281" spans="1:14" x14ac:dyDescent="0.25">
      <c r="A281" s="59"/>
      <c r="B281" s="90"/>
      <c r="C281" s="89"/>
      <c r="D281" s="61" t="str">
        <f>IFERROR(IF(C281="No CAS","",INDEX('DEQ Pollutant List'!$C$7:$C$614,MATCH('5. Pollutant Emissions - MB'!C281,'DEQ Pollutant List'!$B$7:$B$614,0))),"")</f>
        <v/>
      </c>
      <c r="E281" s="201" t="str">
        <f>IFERROR(IF(OR($C281="",$C281="No CAS"),INDEX('DEQ Pollutant List'!$A$7:$A$614,MATCH($D281,'DEQ Pollutant List'!$C$7:$C$614,0)),INDEX('DEQ Pollutant List'!$A$7:$A$614,MATCH($C281,'DEQ Pollutant List'!$B$7:$B$614,0))),"")</f>
        <v/>
      </c>
      <c r="F281" s="93"/>
      <c r="G281" s="94"/>
      <c r="H281" s="80"/>
      <c r="I281" s="77"/>
      <c r="J281" s="81"/>
      <c r="K281" s="79"/>
      <c r="L281" s="77"/>
      <c r="M281" s="81"/>
      <c r="N281" s="79"/>
    </row>
    <row r="282" spans="1:14" x14ac:dyDescent="0.25">
      <c r="A282" s="59"/>
      <c r="B282" s="90"/>
      <c r="C282" s="89"/>
      <c r="D282" s="61" t="str">
        <f>IFERROR(IF(C282="No CAS","",INDEX('DEQ Pollutant List'!$C$7:$C$614,MATCH('5. Pollutant Emissions - MB'!C282,'DEQ Pollutant List'!$B$7:$B$614,0))),"")</f>
        <v/>
      </c>
      <c r="E282" s="201" t="str">
        <f>IFERROR(IF(OR($C282="",$C282="No CAS"),INDEX('DEQ Pollutant List'!$A$7:$A$614,MATCH($D282,'DEQ Pollutant List'!$C$7:$C$614,0)),INDEX('DEQ Pollutant List'!$A$7:$A$614,MATCH($C282,'DEQ Pollutant List'!$B$7:$B$614,0))),"")</f>
        <v/>
      </c>
      <c r="F282" s="93"/>
      <c r="G282" s="94"/>
      <c r="H282" s="80"/>
      <c r="I282" s="77"/>
      <c r="J282" s="81"/>
      <c r="K282" s="79"/>
      <c r="L282" s="77"/>
      <c r="M282" s="81"/>
      <c r="N282" s="79"/>
    </row>
    <row r="283" spans="1:14" x14ac:dyDescent="0.25">
      <c r="A283" s="59"/>
      <c r="B283" s="90"/>
      <c r="C283" s="89"/>
      <c r="D283" s="61" t="str">
        <f>IFERROR(IF(C283="No CAS","",INDEX('DEQ Pollutant List'!$C$7:$C$614,MATCH('5. Pollutant Emissions - MB'!C283,'DEQ Pollutant List'!$B$7:$B$614,0))),"")</f>
        <v/>
      </c>
      <c r="E283" s="201" t="str">
        <f>IFERROR(IF(OR($C283="",$C283="No CAS"),INDEX('DEQ Pollutant List'!$A$7:$A$614,MATCH($D283,'DEQ Pollutant List'!$C$7:$C$614,0)),INDEX('DEQ Pollutant List'!$A$7:$A$614,MATCH($C283,'DEQ Pollutant List'!$B$7:$B$614,0))),"")</f>
        <v/>
      </c>
      <c r="F283" s="93"/>
      <c r="G283" s="94"/>
      <c r="H283" s="80"/>
      <c r="I283" s="77"/>
      <c r="J283" s="81"/>
      <c r="K283" s="79"/>
      <c r="L283" s="77"/>
      <c r="M283" s="81"/>
      <c r="N283" s="79"/>
    </row>
    <row r="284" spans="1:14" x14ac:dyDescent="0.25">
      <c r="A284" s="59"/>
      <c r="B284" s="90"/>
      <c r="C284" s="89"/>
      <c r="D284" s="61" t="str">
        <f>IFERROR(IF(C284="No CAS","",INDEX('DEQ Pollutant List'!$C$7:$C$614,MATCH('5. Pollutant Emissions - MB'!C284,'DEQ Pollutant List'!$B$7:$B$614,0))),"")</f>
        <v/>
      </c>
      <c r="E284" s="201" t="str">
        <f>IFERROR(IF(OR($C284="",$C284="No CAS"),INDEX('DEQ Pollutant List'!$A$7:$A$614,MATCH($D284,'DEQ Pollutant List'!$C$7:$C$614,0)),INDEX('DEQ Pollutant List'!$A$7:$A$614,MATCH($C284,'DEQ Pollutant List'!$B$7:$B$614,0))),"")</f>
        <v/>
      </c>
      <c r="F284" s="93"/>
      <c r="G284" s="94"/>
      <c r="H284" s="80"/>
      <c r="I284" s="77"/>
      <c r="J284" s="81"/>
      <c r="K284" s="79"/>
      <c r="L284" s="77"/>
      <c r="M284" s="81"/>
      <c r="N284" s="79"/>
    </row>
    <row r="285" spans="1:14" x14ac:dyDescent="0.25">
      <c r="A285" s="59"/>
      <c r="B285" s="90"/>
      <c r="C285" s="89"/>
      <c r="D285" s="61" t="str">
        <f>IFERROR(IF(C285="No CAS","",INDEX('DEQ Pollutant List'!$C$7:$C$614,MATCH('5. Pollutant Emissions - MB'!C285,'DEQ Pollutant List'!$B$7:$B$614,0))),"")</f>
        <v/>
      </c>
      <c r="E285" s="201" t="str">
        <f>IFERROR(IF(OR($C285="",$C285="No CAS"),INDEX('DEQ Pollutant List'!$A$7:$A$614,MATCH($D285,'DEQ Pollutant List'!$C$7:$C$614,0)),INDEX('DEQ Pollutant List'!$A$7:$A$614,MATCH($C285,'DEQ Pollutant List'!$B$7:$B$614,0))),"")</f>
        <v/>
      </c>
      <c r="F285" s="93"/>
      <c r="G285" s="94"/>
      <c r="H285" s="80"/>
      <c r="I285" s="77"/>
      <c r="J285" s="81"/>
      <c r="K285" s="79"/>
      <c r="L285" s="77"/>
      <c r="M285" s="81"/>
      <c r="N285" s="79"/>
    </row>
    <row r="286" spans="1:14" x14ac:dyDescent="0.25">
      <c r="A286" s="59"/>
      <c r="B286" s="90"/>
      <c r="C286" s="89"/>
      <c r="D286" s="61" t="str">
        <f>IFERROR(IF(C286="No CAS","",INDEX('DEQ Pollutant List'!$C$7:$C$614,MATCH('5. Pollutant Emissions - MB'!C286,'DEQ Pollutant List'!$B$7:$B$614,0))),"")</f>
        <v/>
      </c>
      <c r="E286" s="201" t="str">
        <f>IFERROR(IF(OR($C286="",$C286="No CAS"),INDEX('DEQ Pollutant List'!$A$7:$A$614,MATCH($D286,'DEQ Pollutant List'!$C$7:$C$614,0)),INDEX('DEQ Pollutant List'!$A$7:$A$614,MATCH($C286,'DEQ Pollutant List'!$B$7:$B$614,0))),"")</f>
        <v/>
      </c>
      <c r="F286" s="93"/>
      <c r="G286" s="94"/>
      <c r="H286" s="80"/>
      <c r="I286" s="77"/>
      <c r="J286" s="81"/>
      <c r="K286" s="79"/>
      <c r="L286" s="77"/>
      <c r="M286" s="81"/>
      <c r="N286" s="79"/>
    </row>
    <row r="287" spans="1:14" x14ac:dyDescent="0.25">
      <c r="A287" s="59"/>
      <c r="B287" s="90"/>
      <c r="C287" s="89"/>
      <c r="D287" s="61" t="str">
        <f>IFERROR(IF(C287="No CAS","",INDEX('DEQ Pollutant List'!$C$7:$C$614,MATCH('5. Pollutant Emissions - MB'!C287,'DEQ Pollutant List'!$B$7:$B$614,0))),"")</f>
        <v/>
      </c>
      <c r="E287" s="201" t="str">
        <f>IFERROR(IF(OR($C287="",$C287="No CAS"),INDEX('DEQ Pollutant List'!$A$7:$A$614,MATCH($D287,'DEQ Pollutant List'!$C$7:$C$614,0)),INDEX('DEQ Pollutant List'!$A$7:$A$614,MATCH($C287,'DEQ Pollutant List'!$B$7:$B$614,0))),"")</f>
        <v/>
      </c>
      <c r="F287" s="93"/>
      <c r="G287" s="94"/>
      <c r="H287" s="80"/>
      <c r="I287" s="77"/>
      <c r="J287" s="81"/>
      <c r="K287" s="79"/>
      <c r="L287" s="77"/>
      <c r="M287" s="81"/>
      <c r="N287" s="79"/>
    </row>
    <row r="288" spans="1:14" x14ac:dyDescent="0.25">
      <c r="A288" s="59"/>
      <c r="B288" s="90"/>
      <c r="C288" s="89"/>
      <c r="D288" s="61" t="str">
        <f>IFERROR(IF(C288="No CAS","",INDEX('DEQ Pollutant List'!$C$7:$C$614,MATCH('5. Pollutant Emissions - MB'!C288,'DEQ Pollutant List'!$B$7:$B$614,0))),"")</f>
        <v/>
      </c>
      <c r="E288" s="201" t="str">
        <f>IFERROR(IF(OR($C288="",$C288="No CAS"),INDEX('DEQ Pollutant List'!$A$7:$A$614,MATCH($D288,'DEQ Pollutant List'!$C$7:$C$614,0)),INDEX('DEQ Pollutant List'!$A$7:$A$614,MATCH($C288,'DEQ Pollutant List'!$B$7:$B$614,0))),"")</f>
        <v/>
      </c>
      <c r="F288" s="93"/>
      <c r="G288" s="94"/>
      <c r="H288" s="80"/>
      <c r="I288" s="77"/>
      <c r="J288" s="81"/>
      <c r="K288" s="79"/>
      <c r="L288" s="77"/>
      <c r="M288" s="81"/>
      <c r="N288" s="79"/>
    </row>
    <row r="289" spans="1:14" x14ac:dyDescent="0.25">
      <c r="A289" s="59"/>
      <c r="B289" s="90"/>
      <c r="C289" s="89"/>
      <c r="D289" s="61" t="str">
        <f>IFERROR(IF(C289="No CAS","",INDEX('DEQ Pollutant List'!$C$7:$C$614,MATCH('5. Pollutant Emissions - MB'!C289,'DEQ Pollutant List'!$B$7:$B$614,0))),"")</f>
        <v/>
      </c>
      <c r="E289" s="201" t="str">
        <f>IFERROR(IF(OR($C289="",$C289="No CAS"),INDEX('DEQ Pollutant List'!$A$7:$A$614,MATCH($D289,'DEQ Pollutant List'!$C$7:$C$614,0)),INDEX('DEQ Pollutant List'!$A$7:$A$614,MATCH($C289,'DEQ Pollutant List'!$B$7:$B$614,0))),"")</f>
        <v/>
      </c>
      <c r="F289" s="93"/>
      <c r="G289" s="94"/>
      <c r="H289" s="80"/>
      <c r="I289" s="77"/>
      <c r="J289" s="81"/>
      <c r="K289" s="79"/>
      <c r="L289" s="77"/>
      <c r="M289" s="81"/>
      <c r="N289" s="79"/>
    </row>
    <row r="290" spans="1:14" x14ac:dyDescent="0.25">
      <c r="A290" s="59"/>
      <c r="B290" s="90"/>
      <c r="C290" s="89"/>
      <c r="D290" s="61" t="str">
        <f>IFERROR(IF(C290="No CAS","",INDEX('DEQ Pollutant List'!$C$7:$C$614,MATCH('5. Pollutant Emissions - MB'!C290,'DEQ Pollutant List'!$B$7:$B$614,0))),"")</f>
        <v/>
      </c>
      <c r="E290" s="201" t="str">
        <f>IFERROR(IF(OR($C290="",$C290="No CAS"),INDEX('DEQ Pollutant List'!$A$7:$A$614,MATCH($D290,'DEQ Pollutant List'!$C$7:$C$614,0)),INDEX('DEQ Pollutant List'!$A$7:$A$614,MATCH($C290,'DEQ Pollutant List'!$B$7:$B$614,0))),"")</f>
        <v/>
      </c>
      <c r="F290" s="93"/>
      <c r="G290" s="94"/>
      <c r="H290" s="80"/>
      <c r="I290" s="77"/>
      <c r="J290" s="81"/>
      <c r="K290" s="79"/>
      <c r="L290" s="77"/>
      <c r="M290" s="81"/>
      <c r="N290" s="79"/>
    </row>
    <row r="291" spans="1:14" x14ac:dyDescent="0.25">
      <c r="A291" s="59"/>
      <c r="B291" s="90"/>
      <c r="C291" s="89"/>
      <c r="D291" s="61" t="str">
        <f>IFERROR(IF(C291="No CAS","",INDEX('DEQ Pollutant List'!$C$7:$C$614,MATCH('5. Pollutant Emissions - MB'!C291,'DEQ Pollutant List'!$B$7:$B$614,0))),"")</f>
        <v/>
      </c>
      <c r="E291" s="201" t="str">
        <f>IFERROR(IF(OR($C291="",$C291="No CAS"),INDEX('DEQ Pollutant List'!$A$7:$A$614,MATCH($D291,'DEQ Pollutant List'!$C$7:$C$614,0)),INDEX('DEQ Pollutant List'!$A$7:$A$614,MATCH($C291,'DEQ Pollutant List'!$B$7:$B$614,0))),"")</f>
        <v/>
      </c>
      <c r="F291" s="93"/>
      <c r="G291" s="94"/>
      <c r="H291" s="80"/>
      <c r="I291" s="77"/>
      <c r="J291" s="81"/>
      <c r="K291" s="79"/>
      <c r="L291" s="77"/>
      <c r="M291" s="81"/>
      <c r="N291" s="79"/>
    </row>
    <row r="292" spans="1:14" x14ac:dyDescent="0.25">
      <c r="A292" s="59"/>
      <c r="B292" s="90"/>
      <c r="C292" s="89"/>
      <c r="D292" s="61" t="str">
        <f>IFERROR(IF(C292="No CAS","",INDEX('DEQ Pollutant List'!$C$7:$C$614,MATCH('5. Pollutant Emissions - MB'!C292,'DEQ Pollutant List'!$B$7:$B$614,0))),"")</f>
        <v/>
      </c>
      <c r="E292" s="201" t="str">
        <f>IFERROR(IF(OR($C292="",$C292="No CAS"),INDEX('DEQ Pollutant List'!$A$7:$A$614,MATCH($D292,'DEQ Pollutant List'!$C$7:$C$614,0)),INDEX('DEQ Pollutant List'!$A$7:$A$614,MATCH($C292,'DEQ Pollutant List'!$B$7:$B$614,0))),"")</f>
        <v/>
      </c>
      <c r="F292" s="93"/>
      <c r="G292" s="94"/>
      <c r="H292" s="80"/>
      <c r="I292" s="77"/>
      <c r="J292" s="81"/>
      <c r="K292" s="79"/>
      <c r="L292" s="77"/>
      <c r="M292" s="81"/>
      <c r="N292" s="79"/>
    </row>
    <row r="293" spans="1:14" x14ac:dyDescent="0.25">
      <c r="A293" s="59"/>
      <c r="B293" s="90"/>
      <c r="C293" s="89"/>
      <c r="D293" s="61" t="str">
        <f>IFERROR(IF(C293="No CAS","",INDEX('DEQ Pollutant List'!$C$7:$C$614,MATCH('5. Pollutant Emissions - MB'!C293,'DEQ Pollutant List'!$B$7:$B$614,0))),"")</f>
        <v/>
      </c>
      <c r="E293" s="201" t="str">
        <f>IFERROR(IF(OR($C293="",$C293="No CAS"),INDEX('DEQ Pollutant List'!$A$7:$A$614,MATCH($D293,'DEQ Pollutant List'!$C$7:$C$614,0)),INDEX('DEQ Pollutant List'!$A$7:$A$614,MATCH($C293,'DEQ Pollutant List'!$B$7:$B$614,0))),"")</f>
        <v/>
      </c>
      <c r="F293" s="93"/>
      <c r="G293" s="94"/>
      <c r="H293" s="80"/>
      <c r="I293" s="77"/>
      <c r="J293" s="81"/>
      <c r="K293" s="79"/>
      <c r="L293" s="77"/>
      <c r="M293" s="81"/>
      <c r="N293" s="79"/>
    </row>
    <row r="294" spans="1:14" x14ac:dyDescent="0.25">
      <c r="A294" s="59"/>
      <c r="B294" s="90"/>
      <c r="C294" s="89"/>
      <c r="D294" s="61" t="str">
        <f>IFERROR(IF(C294="No CAS","",INDEX('DEQ Pollutant List'!$C$7:$C$614,MATCH('5. Pollutant Emissions - MB'!C294,'DEQ Pollutant List'!$B$7:$B$614,0))),"")</f>
        <v/>
      </c>
      <c r="E294" s="201" t="str">
        <f>IFERROR(IF(OR($C294="",$C294="No CAS"),INDEX('DEQ Pollutant List'!$A$7:$A$614,MATCH($D294,'DEQ Pollutant List'!$C$7:$C$614,0)),INDEX('DEQ Pollutant List'!$A$7:$A$614,MATCH($C294,'DEQ Pollutant List'!$B$7:$B$614,0))),"")</f>
        <v/>
      </c>
      <c r="F294" s="93"/>
      <c r="G294" s="94"/>
      <c r="H294" s="80"/>
      <c r="I294" s="77"/>
      <c r="J294" s="81"/>
      <c r="K294" s="79"/>
      <c r="L294" s="77"/>
      <c r="M294" s="81"/>
      <c r="N294" s="79"/>
    </row>
    <row r="295" spans="1:14" x14ac:dyDescent="0.25">
      <c r="A295" s="59"/>
      <c r="B295" s="90"/>
      <c r="C295" s="89"/>
      <c r="D295" s="61" t="str">
        <f>IFERROR(IF(C295="No CAS","",INDEX('DEQ Pollutant List'!$C$7:$C$614,MATCH('5. Pollutant Emissions - MB'!C295,'DEQ Pollutant List'!$B$7:$B$614,0))),"")</f>
        <v/>
      </c>
      <c r="E295" s="201" t="str">
        <f>IFERROR(IF(OR($C295="",$C295="No CAS"),INDEX('DEQ Pollutant List'!$A$7:$A$614,MATCH($D295,'DEQ Pollutant List'!$C$7:$C$614,0)),INDEX('DEQ Pollutant List'!$A$7:$A$614,MATCH($C295,'DEQ Pollutant List'!$B$7:$B$614,0))),"")</f>
        <v/>
      </c>
      <c r="F295" s="93"/>
      <c r="G295" s="94"/>
      <c r="H295" s="80"/>
      <c r="I295" s="77"/>
      <c r="J295" s="81"/>
      <c r="K295" s="79"/>
      <c r="L295" s="77"/>
      <c r="M295" s="81"/>
      <c r="N295" s="79"/>
    </row>
    <row r="296" spans="1:14" x14ac:dyDescent="0.25">
      <c r="A296" s="59"/>
      <c r="B296" s="90"/>
      <c r="C296" s="89"/>
      <c r="D296" s="61" t="str">
        <f>IFERROR(IF(C296="No CAS","",INDEX('DEQ Pollutant List'!$C$7:$C$614,MATCH('5. Pollutant Emissions - MB'!C296,'DEQ Pollutant List'!$B$7:$B$614,0))),"")</f>
        <v/>
      </c>
      <c r="E296" s="201" t="str">
        <f>IFERROR(IF(OR($C296="",$C296="No CAS"),INDEX('DEQ Pollutant List'!$A$7:$A$614,MATCH($D296,'DEQ Pollutant List'!$C$7:$C$614,0)),INDEX('DEQ Pollutant List'!$A$7:$A$614,MATCH($C296,'DEQ Pollutant List'!$B$7:$B$614,0))),"")</f>
        <v/>
      </c>
      <c r="F296" s="93"/>
      <c r="G296" s="94"/>
      <c r="H296" s="80"/>
      <c r="I296" s="77"/>
      <c r="J296" s="81"/>
      <c r="K296" s="79"/>
      <c r="L296" s="77"/>
      <c r="M296" s="81"/>
      <c r="N296" s="79"/>
    </row>
    <row r="297" spans="1:14" x14ac:dyDescent="0.25">
      <c r="A297" s="59"/>
      <c r="B297" s="90"/>
      <c r="C297" s="89"/>
      <c r="D297" s="61" t="str">
        <f>IFERROR(IF(C297="No CAS","",INDEX('DEQ Pollutant List'!$C$7:$C$614,MATCH('5. Pollutant Emissions - MB'!C297,'DEQ Pollutant List'!$B$7:$B$614,0))),"")</f>
        <v/>
      </c>
      <c r="E297" s="201" t="str">
        <f>IFERROR(IF(OR($C297="",$C297="No CAS"),INDEX('DEQ Pollutant List'!$A$7:$A$614,MATCH($D297,'DEQ Pollutant List'!$C$7:$C$614,0)),INDEX('DEQ Pollutant List'!$A$7:$A$614,MATCH($C297,'DEQ Pollutant List'!$B$7:$B$614,0))),"")</f>
        <v/>
      </c>
      <c r="F297" s="93"/>
      <c r="G297" s="94"/>
      <c r="H297" s="80"/>
      <c r="I297" s="77"/>
      <c r="J297" s="81"/>
      <c r="K297" s="79"/>
      <c r="L297" s="77"/>
      <c r="M297" s="81"/>
      <c r="N297" s="79"/>
    </row>
    <row r="298" spans="1:14" x14ac:dyDescent="0.25">
      <c r="A298" s="59"/>
      <c r="B298" s="90"/>
      <c r="C298" s="89"/>
      <c r="D298" s="61" t="str">
        <f>IFERROR(IF(C298="No CAS","",INDEX('DEQ Pollutant List'!$C$7:$C$614,MATCH('5. Pollutant Emissions - MB'!C298,'DEQ Pollutant List'!$B$7:$B$614,0))),"")</f>
        <v/>
      </c>
      <c r="E298" s="201" t="str">
        <f>IFERROR(IF(OR($C298="",$C298="No CAS"),INDEX('DEQ Pollutant List'!$A$7:$A$614,MATCH($D298,'DEQ Pollutant List'!$C$7:$C$614,0)),INDEX('DEQ Pollutant List'!$A$7:$A$614,MATCH($C298,'DEQ Pollutant List'!$B$7:$B$614,0))),"")</f>
        <v/>
      </c>
      <c r="F298" s="93"/>
      <c r="G298" s="94"/>
      <c r="H298" s="80"/>
      <c r="I298" s="77"/>
      <c r="J298" s="81"/>
      <c r="K298" s="79"/>
      <c r="L298" s="77"/>
      <c r="M298" s="81"/>
      <c r="N298" s="79"/>
    </row>
    <row r="299" spans="1:14" x14ac:dyDescent="0.25">
      <c r="A299" s="59"/>
      <c r="B299" s="90"/>
      <c r="C299" s="89"/>
      <c r="D299" s="61" t="str">
        <f>IFERROR(IF(C299="No CAS","",INDEX('DEQ Pollutant List'!$C$7:$C$614,MATCH('5. Pollutant Emissions - MB'!C299,'DEQ Pollutant List'!$B$7:$B$614,0))),"")</f>
        <v/>
      </c>
      <c r="E299" s="201" t="str">
        <f>IFERROR(IF(OR($C299="",$C299="No CAS"),INDEX('DEQ Pollutant List'!$A$7:$A$614,MATCH($D299,'DEQ Pollutant List'!$C$7:$C$614,0)),INDEX('DEQ Pollutant List'!$A$7:$A$614,MATCH($C299,'DEQ Pollutant List'!$B$7:$B$614,0))),"")</f>
        <v/>
      </c>
      <c r="F299" s="93"/>
      <c r="G299" s="94"/>
      <c r="H299" s="80"/>
      <c r="I299" s="77"/>
      <c r="J299" s="81"/>
      <c r="K299" s="79"/>
      <c r="L299" s="77"/>
      <c r="M299" s="81"/>
      <c r="N299" s="79"/>
    </row>
    <row r="300" spans="1:14" x14ac:dyDescent="0.25">
      <c r="A300" s="59"/>
      <c r="B300" s="90"/>
      <c r="C300" s="89"/>
      <c r="D300" s="61" t="str">
        <f>IFERROR(IF(C300="No CAS","",INDEX('DEQ Pollutant List'!$C$7:$C$614,MATCH('5. Pollutant Emissions - MB'!C300,'DEQ Pollutant List'!$B$7:$B$614,0))),"")</f>
        <v/>
      </c>
      <c r="E300" s="201" t="str">
        <f>IFERROR(IF(OR($C300="",$C300="No CAS"),INDEX('DEQ Pollutant List'!$A$7:$A$614,MATCH($D300,'DEQ Pollutant List'!$C$7:$C$614,0)),INDEX('DEQ Pollutant List'!$A$7:$A$614,MATCH($C300,'DEQ Pollutant List'!$B$7:$B$614,0))),"")</f>
        <v/>
      </c>
      <c r="F300" s="93"/>
      <c r="G300" s="94"/>
      <c r="H300" s="80"/>
      <c r="I300" s="77"/>
      <c r="J300" s="81"/>
      <c r="K300" s="79"/>
      <c r="L300" s="77"/>
      <c r="M300" s="81"/>
      <c r="N300" s="79"/>
    </row>
    <row r="301" spans="1:14" x14ac:dyDescent="0.25">
      <c r="A301" s="59"/>
      <c r="B301" s="90"/>
      <c r="C301" s="89"/>
      <c r="D301" s="61" t="str">
        <f>IFERROR(IF(C301="No CAS","",INDEX('DEQ Pollutant List'!$C$7:$C$614,MATCH('5. Pollutant Emissions - MB'!C301,'DEQ Pollutant List'!$B$7:$B$614,0))),"")</f>
        <v/>
      </c>
      <c r="E301" s="201" t="str">
        <f>IFERROR(IF(OR($C301="",$C301="No CAS"),INDEX('DEQ Pollutant List'!$A$7:$A$614,MATCH($D301,'DEQ Pollutant List'!$C$7:$C$614,0)),INDEX('DEQ Pollutant List'!$A$7:$A$614,MATCH($C301,'DEQ Pollutant List'!$B$7:$B$614,0))),"")</f>
        <v/>
      </c>
      <c r="F301" s="93"/>
      <c r="G301" s="94"/>
      <c r="H301" s="80"/>
      <c r="I301" s="77"/>
      <c r="J301" s="81"/>
      <c r="K301" s="79"/>
      <c r="L301" s="77"/>
      <c r="M301" s="81"/>
      <c r="N301" s="79"/>
    </row>
    <row r="302" spans="1:14" x14ac:dyDescent="0.25">
      <c r="A302" s="59"/>
      <c r="B302" s="90"/>
      <c r="C302" s="89"/>
      <c r="D302" s="61" t="str">
        <f>IFERROR(IF(C302="No CAS","",INDEX('DEQ Pollutant List'!$C$7:$C$614,MATCH('5. Pollutant Emissions - MB'!C302,'DEQ Pollutant List'!$B$7:$B$614,0))),"")</f>
        <v/>
      </c>
      <c r="E302" s="201" t="str">
        <f>IFERROR(IF(OR($C302="",$C302="No CAS"),INDEX('DEQ Pollutant List'!$A$7:$A$614,MATCH($D302,'DEQ Pollutant List'!$C$7:$C$614,0)),INDEX('DEQ Pollutant List'!$A$7:$A$614,MATCH($C302,'DEQ Pollutant List'!$B$7:$B$614,0))),"")</f>
        <v/>
      </c>
      <c r="F302" s="93"/>
      <c r="G302" s="94"/>
      <c r="H302" s="80"/>
      <c r="I302" s="77"/>
      <c r="J302" s="81"/>
      <c r="K302" s="79"/>
      <c r="L302" s="77"/>
      <c r="M302" s="81"/>
      <c r="N302" s="79"/>
    </row>
    <row r="303" spans="1:14" x14ac:dyDescent="0.25">
      <c r="A303" s="59"/>
      <c r="B303" s="90"/>
      <c r="C303" s="89"/>
      <c r="D303" s="61" t="str">
        <f>IFERROR(IF(C303="No CAS","",INDEX('DEQ Pollutant List'!$C$7:$C$614,MATCH('5. Pollutant Emissions - MB'!C303,'DEQ Pollutant List'!$B$7:$B$614,0))),"")</f>
        <v/>
      </c>
      <c r="E303" s="201" t="str">
        <f>IFERROR(IF(OR($C303="",$C303="No CAS"),INDEX('DEQ Pollutant List'!$A$7:$A$614,MATCH($D303,'DEQ Pollutant List'!$C$7:$C$614,0)),INDEX('DEQ Pollutant List'!$A$7:$A$614,MATCH($C303,'DEQ Pollutant List'!$B$7:$B$614,0))),"")</f>
        <v/>
      </c>
      <c r="F303" s="93"/>
      <c r="G303" s="94"/>
      <c r="H303" s="80"/>
      <c r="I303" s="77"/>
      <c r="J303" s="81"/>
      <c r="K303" s="79"/>
      <c r="L303" s="77"/>
      <c r="M303" s="81"/>
      <c r="N303" s="79"/>
    </row>
    <row r="304" spans="1:14" x14ac:dyDescent="0.25">
      <c r="A304" s="59"/>
      <c r="B304" s="90"/>
      <c r="C304" s="89"/>
      <c r="D304" s="61" t="str">
        <f>IFERROR(IF(C304="No CAS","",INDEX('DEQ Pollutant List'!$C$7:$C$614,MATCH('5. Pollutant Emissions - MB'!C304,'DEQ Pollutant List'!$B$7:$B$614,0))),"")</f>
        <v/>
      </c>
      <c r="E304" s="201" t="str">
        <f>IFERROR(IF(OR($C304="",$C304="No CAS"),INDEX('DEQ Pollutant List'!$A$7:$A$614,MATCH($D304,'DEQ Pollutant List'!$C$7:$C$614,0)),INDEX('DEQ Pollutant List'!$A$7:$A$614,MATCH($C304,'DEQ Pollutant List'!$B$7:$B$614,0))),"")</f>
        <v/>
      </c>
      <c r="F304" s="93"/>
      <c r="G304" s="94"/>
      <c r="H304" s="80"/>
      <c r="I304" s="77"/>
      <c r="J304" s="81"/>
      <c r="K304" s="79"/>
      <c r="L304" s="77"/>
      <c r="M304" s="81"/>
      <c r="N304" s="79"/>
    </row>
    <row r="305" spans="1:14" x14ac:dyDescent="0.25">
      <c r="A305" s="59"/>
      <c r="B305" s="90"/>
      <c r="C305" s="89"/>
      <c r="D305" s="61" t="str">
        <f>IFERROR(IF(C305="No CAS","",INDEX('DEQ Pollutant List'!$C$7:$C$614,MATCH('5. Pollutant Emissions - MB'!C305,'DEQ Pollutant List'!$B$7:$B$614,0))),"")</f>
        <v/>
      </c>
      <c r="E305" s="201" t="str">
        <f>IFERROR(IF(OR($C305="",$C305="No CAS"),INDEX('DEQ Pollutant List'!$A$7:$A$614,MATCH($D305,'DEQ Pollutant List'!$C$7:$C$614,0)),INDEX('DEQ Pollutant List'!$A$7:$A$614,MATCH($C305,'DEQ Pollutant List'!$B$7:$B$614,0))),"")</f>
        <v/>
      </c>
      <c r="F305" s="93"/>
      <c r="G305" s="94"/>
      <c r="H305" s="80"/>
      <c r="I305" s="77"/>
      <c r="J305" s="81"/>
      <c r="K305" s="79"/>
      <c r="L305" s="77"/>
      <c r="M305" s="81"/>
      <c r="N305" s="79"/>
    </row>
    <row r="306" spans="1:14" x14ac:dyDescent="0.25">
      <c r="A306" s="59"/>
      <c r="B306" s="90"/>
      <c r="C306" s="89"/>
      <c r="D306" s="61" t="str">
        <f>IFERROR(IF(C306="No CAS","",INDEX('DEQ Pollutant List'!$C$7:$C$614,MATCH('5. Pollutant Emissions - MB'!C306,'DEQ Pollutant List'!$B$7:$B$614,0))),"")</f>
        <v/>
      </c>
      <c r="E306" s="201" t="str">
        <f>IFERROR(IF(OR($C306="",$C306="No CAS"),INDEX('DEQ Pollutant List'!$A$7:$A$614,MATCH($D306,'DEQ Pollutant List'!$C$7:$C$614,0)),INDEX('DEQ Pollutant List'!$A$7:$A$614,MATCH($C306,'DEQ Pollutant List'!$B$7:$B$614,0))),"")</f>
        <v/>
      </c>
      <c r="F306" s="93"/>
      <c r="G306" s="94"/>
      <c r="H306" s="80"/>
      <c r="I306" s="77"/>
      <c r="J306" s="81"/>
      <c r="K306" s="79"/>
      <c r="L306" s="77"/>
      <c r="M306" s="81"/>
      <c r="N306" s="79"/>
    </row>
    <row r="307" spans="1:14" x14ac:dyDescent="0.25">
      <c r="A307" s="59"/>
      <c r="B307" s="90"/>
      <c r="C307" s="89"/>
      <c r="D307" s="61" t="str">
        <f>IFERROR(IF(C307="No CAS","",INDEX('DEQ Pollutant List'!$C$7:$C$614,MATCH('5. Pollutant Emissions - MB'!C307,'DEQ Pollutant List'!$B$7:$B$614,0))),"")</f>
        <v/>
      </c>
      <c r="E307" s="201" t="str">
        <f>IFERROR(IF(OR($C307="",$C307="No CAS"),INDEX('DEQ Pollutant List'!$A$7:$A$614,MATCH($D307,'DEQ Pollutant List'!$C$7:$C$614,0)),INDEX('DEQ Pollutant List'!$A$7:$A$614,MATCH($C307,'DEQ Pollutant List'!$B$7:$B$614,0))),"")</f>
        <v/>
      </c>
      <c r="F307" s="93"/>
      <c r="G307" s="94"/>
      <c r="H307" s="80"/>
      <c r="I307" s="77"/>
      <c r="J307" s="81"/>
      <c r="K307" s="79"/>
      <c r="L307" s="77"/>
      <c r="M307" s="81"/>
      <c r="N307" s="79"/>
    </row>
    <row r="308" spans="1:14" x14ac:dyDescent="0.25">
      <c r="A308" s="59"/>
      <c r="B308" s="90"/>
      <c r="C308" s="89"/>
      <c r="D308" s="61" t="str">
        <f>IFERROR(IF(C308="No CAS","",INDEX('DEQ Pollutant List'!$C$7:$C$614,MATCH('5. Pollutant Emissions - MB'!C308,'DEQ Pollutant List'!$B$7:$B$614,0))),"")</f>
        <v/>
      </c>
      <c r="E308" s="201" t="str">
        <f>IFERROR(IF(OR($C308="",$C308="No CAS"),INDEX('DEQ Pollutant List'!$A$7:$A$614,MATCH($D308,'DEQ Pollutant List'!$C$7:$C$614,0)),INDEX('DEQ Pollutant List'!$A$7:$A$614,MATCH($C308,'DEQ Pollutant List'!$B$7:$B$614,0))),"")</f>
        <v/>
      </c>
      <c r="F308" s="93"/>
      <c r="G308" s="94"/>
      <c r="H308" s="80"/>
      <c r="I308" s="77"/>
      <c r="J308" s="81"/>
      <c r="K308" s="79"/>
      <c r="L308" s="77"/>
      <c r="M308" s="81"/>
      <c r="N308" s="79"/>
    </row>
    <row r="309" spans="1:14" x14ac:dyDescent="0.25">
      <c r="A309" s="59"/>
      <c r="B309" s="90"/>
      <c r="C309" s="89"/>
      <c r="D309" s="61" t="str">
        <f>IFERROR(IF(C309="No CAS","",INDEX('DEQ Pollutant List'!$C$7:$C$614,MATCH('5. Pollutant Emissions - MB'!C309,'DEQ Pollutant List'!$B$7:$B$614,0))),"")</f>
        <v/>
      </c>
      <c r="E309" s="201" t="str">
        <f>IFERROR(IF(OR($C309="",$C309="No CAS"),INDEX('DEQ Pollutant List'!$A$7:$A$614,MATCH($D309,'DEQ Pollutant List'!$C$7:$C$614,0)),INDEX('DEQ Pollutant List'!$A$7:$A$614,MATCH($C309,'DEQ Pollutant List'!$B$7:$B$614,0))),"")</f>
        <v/>
      </c>
      <c r="F309" s="93"/>
      <c r="G309" s="94"/>
      <c r="H309" s="80"/>
      <c r="I309" s="77"/>
      <c r="J309" s="81"/>
      <c r="K309" s="79"/>
      <c r="L309" s="77"/>
      <c r="M309" s="81"/>
      <c r="N309" s="79"/>
    </row>
    <row r="310" spans="1:14" x14ac:dyDescent="0.25">
      <c r="A310" s="59"/>
      <c r="B310" s="90"/>
      <c r="C310" s="89"/>
      <c r="D310" s="61" t="str">
        <f>IFERROR(IF(C310="No CAS","",INDEX('DEQ Pollutant List'!$C$7:$C$614,MATCH('5. Pollutant Emissions - MB'!C310,'DEQ Pollutant List'!$B$7:$B$614,0))),"")</f>
        <v/>
      </c>
      <c r="E310" s="201" t="str">
        <f>IFERROR(IF(OR($C310="",$C310="No CAS"),INDEX('DEQ Pollutant List'!$A$7:$A$614,MATCH($D310,'DEQ Pollutant List'!$C$7:$C$614,0)),INDEX('DEQ Pollutant List'!$A$7:$A$614,MATCH($C310,'DEQ Pollutant List'!$B$7:$B$614,0))),"")</f>
        <v/>
      </c>
      <c r="F310" s="93"/>
      <c r="G310" s="94"/>
      <c r="H310" s="80"/>
      <c r="I310" s="77"/>
      <c r="J310" s="81"/>
      <c r="K310" s="79"/>
      <c r="L310" s="77"/>
      <c r="M310" s="81"/>
      <c r="N310" s="79"/>
    </row>
    <row r="311" spans="1:14" x14ac:dyDescent="0.25">
      <c r="A311" s="59"/>
      <c r="B311" s="90"/>
      <c r="C311" s="89"/>
      <c r="D311" s="61" t="str">
        <f>IFERROR(IF(C311="No CAS","",INDEX('DEQ Pollutant List'!$C$7:$C$614,MATCH('5. Pollutant Emissions - MB'!C311,'DEQ Pollutant List'!$B$7:$B$614,0))),"")</f>
        <v/>
      </c>
      <c r="E311" s="201" t="str">
        <f>IFERROR(IF(OR($C311="",$C311="No CAS"),INDEX('DEQ Pollutant List'!$A$7:$A$614,MATCH($D311,'DEQ Pollutant List'!$C$7:$C$614,0)),INDEX('DEQ Pollutant List'!$A$7:$A$614,MATCH($C311,'DEQ Pollutant List'!$B$7:$B$614,0))),"")</f>
        <v/>
      </c>
      <c r="F311" s="93"/>
      <c r="G311" s="94"/>
      <c r="H311" s="80"/>
      <c r="I311" s="77"/>
      <c r="J311" s="81"/>
      <c r="K311" s="79"/>
      <c r="L311" s="77"/>
      <c r="M311" s="81"/>
      <c r="N311" s="79"/>
    </row>
    <row r="312" spans="1:14" x14ac:dyDescent="0.25">
      <c r="A312" s="59"/>
      <c r="B312" s="90"/>
      <c r="C312" s="89"/>
      <c r="D312" s="61" t="str">
        <f>IFERROR(IF(C312="No CAS","",INDEX('DEQ Pollutant List'!$C$7:$C$614,MATCH('5. Pollutant Emissions - MB'!C312,'DEQ Pollutant List'!$B$7:$B$614,0))),"")</f>
        <v/>
      </c>
      <c r="E312" s="201" t="str">
        <f>IFERROR(IF(OR($C312="",$C312="No CAS"),INDEX('DEQ Pollutant List'!$A$7:$A$614,MATCH($D312,'DEQ Pollutant List'!$C$7:$C$614,0)),INDEX('DEQ Pollutant List'!$A$7:$A$614,MATCH($C312,'DEQ Pollutant List'!$B$7:$B$614,0))),"")</f>
        <v/>
      </c>
      <c r="F312" s="93"/>
      <c r="G312" s="94"/>
      <c r="H312" s="80"/>
      <c r="I312" s="77"/>
      <c r="J312" s="81"/>
      <c r="K312" s="79"/>
      <c r="L312" s="77"/>
      <c r="M312" s="81"/>
      <c r="N312" s="79"/>
    </row>
    <row r="313" spans="1:14" x14ac:dyDescent="0.25">
      <c r="A313" s="59"/>
      <c r="B313" s="90"/>
      <c r="C313" s="89"/>
      <c r="D313" s="61" t="str">
        <f>IFERROR(IF(C313="No CAS","",INDEX('DEQ Pollutant List'!$C$7:$C$614,MATCH('5. Pollutant Emissions - MB'!C313,'DEQ Pollutant List'!$B$7:$B$614,0))),"")</f>
        <v/>
      </c>
      <c r="E313" s="201" t="str">
        <f>IFERROR(IF(OR($C313="",$C313="No CAS"),INDEX('DEQ Pollutant List'!$A$7:$A$614,MATCH($D313,'DEQ Pollutant List'!$C$7:$C$614,0)),INDEX('DEQ Pollutant List'!$A$7:$A$614,MATCH($C313,'DEQ Pollutant List'!$B$7:$B$614,0))),"")</f>
        <v/>
      </c>
      <c r="F313" s="93"/>
      <c r="G313" s="94"/>
      <c r="H313" s="80"/>
      <c r="I313" s="77"/>
      <c r="J313" s="81"/>
      <c r="K313" s="79"/>
      <c r="L313" s="77"/>
      <c r="M313" s="81"/>
      <c r="N313" s="79"/>
    </row>
    <row r="314" spans="1:14" x14ac:dyDescent="0.25">
      <c r="A314" s="59"/>
      <c r="B314" s="90"/>
      <c r="C314" s="89"/>
      <c r="D314" s="61" t="str">
        <f>IFERROR(IF(C314="No CAS","",INDEX('DEQ Pollutant List'!$C$7:$C$614,MATCH('5. Pollutant Emissions - MB'!C314,'DEQ Pollutant List'!$B$7:$B$614,0))),"")</f>
        <v/>
      </c>
      <c r="E314" s="201" t="str">
        <f>IFERROR(IF(OR($C314="",$C314="No CAS"),INDEX('DEQ Pollutant List'!$A$7:$A$614,MATCH($D314,'DEQ Pollutant List'!$C$7:$C$614,0)),INDEX('DEQ Pollutant List'!$A$7:$A$614,MATCH($C314,'DEQ Pollutant List'!$B$7:$B$614,0))),"")</f>
        <v/>
      </c>
      <c r="F314" s="93"/>
      <c r="G314" s="94"/>
      <c r="H314" s="80"/>
      <c r="I314" s="77"/>
      <c r="J314" s="81"/>
      <c r="K314" s="79"/>
      <c r="L314" s="77"/>
      <c r="M314" s="81"/>
      <c r="N314" s="79"/>
    </row>
    <row r="315" spans="1:14" x14ac:dyDescent="0.25">
      <c r="A315" s="59"/>
      <c r="B315" s="90"/>
      <c r="C315" s="89"/>
      <c r="D315" s="61" t="str">
        <f>IFERROR(IF(C315="No CAS","",INDEX('DEQ Pollutant List'!$C$7:$C$614,MATCH('5. Pollutant Emissions - MB'!C315,'DEQ Pollutant List'!$B$7:$B$614,0))),"")</f>
        <v/>
      </c>
      <c r="E315" s="201" t="str">
        <f>IFERROR(IF(OR($C315="",$C315="No CAS"),INDEX('DEQ Pollutant List'!$A$7:$A$614,MATCH($D315,'DEQ Pollutant List'!$C$7:$C$614,0)),INDEX('DEQ Pollutant List'!$A$7:$A$614,MATCH($C315,'DEQ Pollutant List'!$B$7:$B$614,0))),"")</f>
        <v/>
      </c>
      <c r="F315" s="93"/>
      <c r="G315" s="94"/>
      <c r="H315" s="80"/>
      <c r="I315" s="77"/>
      <c r="J315" s="81"/>
      <c r="K315" s="79"/>
      <c r="L315" s="77"/>
      <c r="M315" s="81"/>
      <c r="N315" s="79"/>
    </row>
    <row r="316" spans="1:14" x14ac:dyDescent="0.25">
      <c r="A316" s="59"/>
      <c r="B316" s="90"/>
      <c r="C316" s="89"/>
      <c r="D316" s="61" t="str">
        <f>IFERROR(IF(C316="No CAS","",INDEX('DEQ Pollutant List'!$C$7:$C$614,MATCH('5. Pollutant Emissions - MB'!C316,'DEQ Pollutant List'!$B$7:$B$614,0))),"")</f>
        <v/>
      </c>
      <c r="E316" s="201" t="str">
        <f>IFERROR(IF(OR($C316="",$C316="No CAS"),INDEX('DEQ Pollutant List'!$A$7:$A$614,MATCH($D316,'DEQ Pollutant List'!$C$7:$C$614,0)),INDEX('DEQ Pollutant List'!$A$7:$A$614,MATCH($C316,'DEQ Pollutant List'!$B$7:$B$614,0))),"")</f>
        <v/>
      </c>
      <c r="F316" s="93"/>
      <c r="G316" s="94"/>
      <c r="H316" s="80"/>
      <c r="I316" s="77"/>
      <c r="J316" s="81"/>
      <c r="K316" s="79"/>
      <c r="L316" s="77"/>
      <c r="M316" s="81"/>
      <c r="N316" s="79"/>
    </row>
    <row r="317" spans="1:14" x14ac:dyDescent="0.25">
      <c r="A317" s="59"/>
      <c r="B317" s="90"/>
      <c r="C317" s="89"/>
      <c r="D317" s="61" t="str">
        <f>IFERROR(IF(C317="No CAS","",INDEX('DEQ Pollutant List'!$C$7:$C$614,MATCH('5. Pollutant Emissions - MB'!C317,'DEQ Pollutant List'!$B$7:$B$614,0))),"")</f>
        <v/>
      </c>
      <c r="E317" s="201" t="str">
        <f>IFERROR(IF(OR($C317="",$C317="No CAS"),INDEX('DEQ Pollutant List'!$A$7:$A$614,MATCH($D317,'DEQ Pollutant List'!$C$7:$C$614,0)),INDEX('DEQ Pollutant List'!$A$7:$A$614,MATCH($C317,'DEQ Pollutant List'!$B$7:$B$614,0))),"")</f>
        <v/>
      </c>
      <c r="F317" s="93"/>
      <c r="G317" s="94"/>
      <c r="H317" s="80"/>
      <c r="I317" s="77"/>
      <c r="J317" s="81"/>
      <c r="K317" s="79"/>
      <c r="L317" s="77"/>
      <c r="M317" s="81"/>
      <c r="N317" s="79"/>
    </row>
    <row r="318" spans="1:14" x14ac:dyDescent="0.25">
      <c r="A318" s="59"/>
      <c r="B318" s="90"/>
      <c r="C318" s="89"/>
      <c r="D318" s="61" t="str">
        <f>IFERROR(IF(C318="No CAS","",INDEX('DEQ Pollutant List'!$C$7:$C$614,MATCH('5. Pollutant Emissions - MB'!C318,'DEQ Pollutant List'!$B$7:$B$614,0))),"")</f>
        <v/>
      </c>
      <c r="E318" s="201" t="str">
        <f>IFERROR(IF(OR($C318="",$C318="No CAS"),INDEX('DEQ Pollutant List'!$A$7:$A$614,MATCH($D318,'DEQ Pollutant List'!$C$7:$C$614,0)),INDEX('DEQ Pollutant List'!$A$7:$A$614,MATCH($C318,'DEQ Pollutant List'!$B$7:$B$614,0))),"")</f>
        <v/>
      </c>
      <c r="F318" s="93"/>
      <c r="G318" s="94"/>
      <c r="H318" s="80"/>
      <c r="I318" s="77"/>
      <c r="J318" s="81"/>
      <c r="K318" s="79"/>
      <c r="L318" s="77"/>
      <c r="M318" s="81"/>
      <c r="N318" s="79"/>
    </row>
    <row r="319" spans="1:14" x14ac:dyDescent="0.25">
      <c r="A319" s="59"/>
      <c r="B319" s="90"/>
      <c r="C319" s="89"/>
      <c r="D319" s="61" t="str">
        <f>IFERROR(IF(C319="No CAS","",INDEX('DEQ Pollutant List'!$C$7:$C$614,MATCH('5. Pollutant Emissions - MB'!C319,'DEQ Pollutant List'!$B$7:$B$614,0))),"")</f>
        <v/>
      </c>
      <c r="E319" s="201" t="str">
        <f>IFERROR(IF(OR($C319="",$C319="No CAS"),INDEX('DEQ Pollutant List'!$A$7:$A$614,MATCH($D319,'DEQ Pollutant List'!$C$7:$C$614,0)),INDEX('DEQ Pollutant List'!$A$7:$A$614,MATCH($C319,'DEQ Pollutant List'!$B$7:$B$614,0))),"")</f>
        <v/>
      </c>
      <c r="F319" s="93"/>
      <c r="G319" s="94"/>
      <c r="H319" s="80"/>
      <c r="I319" s="77"/>
      <c r="J319" s="81"/>
      <c r="K319" s="79"/>
      <c r="L319" s="77"/>
      <c r="M319" s="81"/>
      <c r="N319" s="79"/>
    </row>
    <row r="320" spans="1:14" x14ac:dyDescent="0.25">
      <c r="A320" s="59"/>
      <c r="B320" s="90"/>
      <c r="C320" s="89"/>
      <c r="D320" s="61" t="str">
        <f>IFERROR(IF(C320="No CAS","",INDEX('DEQ Pollutant List'!$C$7:$C$614,MATCH('5. Pollutant Emissions - MB'!C320,'DEQ Pollutant List'!$B$7:$B$614,0))),"")</f>
        <v/>
      </c>
      <c r="E320" s="201" t="str">
        <f>IFERROR(IF(OR($C320="",$C320="No CAS"),INDEX('DEQ Pollutant List'!$A$7:$A$614,MATCH($D320,'DEQ Pollutant List'!$C$7:$C$614,0)),INDEX('DEQ Pollutant List'!$A$7:$A$614,MATCH($C320,'DEQ Pollutant List'!$B$7:$B$614,0))),"")</f>
        <v/>
      </c>
      <c r="F320" s="93"/>
      <c r="G320" s="94"/>
      <c r="H320" s="80"/>
      <c r="I320" s="77"/>
      <c r="J320" s="81"/>
      <c r="K320" s="79"/>
      <c r="L320" s="77"/>
      <c r="M320" s="81"/>
      <c r="N320" s="79"/>
    </row>
    <row r="321" spans="1:14" x14ac:dyDescent="0.25">
      <c r="A321" s="59"/>
      <c r="B321" s="90"/>
      <c r="C321" s="89"/>
      <c r="D321" s="61" t="str">
        <f>IFERROR(IF(C321="No CAS","",INDEX('DEQ Pollutant List'!$C$7:$C$614,MATCH('5. Pollutant Emissions - MB'!C321,'DEQ Pollutant List'!$B$7:$B$614,0))),"")</f>
        <v/>
      </c>
      <c r="E321" s="201" t="str">
        <f>IFERROR(IF(OR($C321="",$C321="No CAS"),INDEX('DEQ Pollutant List'!$A$7:$A$614,MATCH($D321,'DEQ Pollutant List'!$C$7:$C$614,0)),INDEX('DEQ Pollutant List'!$A$7:$A$614,MATCH($C321,'DEQ Pollutant List'!$B$7:$B$614,0))),"")</f>
        <v/>
      </c>
      <c r="F321" s="93"/>
      <c r="G321" s="94"/>
      <c r="H321" s="80"/>
      <c r="I321" s="77"/>
      <c r="J321" s="81"/>
      <c r="K321" s="79"/>
      <c r="L321" s="77"/>
      <c r="M321" s="81"/>
      <c r="N321" s="79"/>
    </row>
    <row r="322" spans="1:14" x14ac:dyDescent="0.25">
      <c r="A322" s="59"/>
      <c r="B322" s="90"/>
      <c r="C322" s="89"/>
      <c r="D322" s="61" t="str">
        <f>IFERROR(IF(C322="No CAS","",INDEX('DEQ Pollutant List'!$C$7:$C$614,MATCH('5. Pollutant Emissions - MB'!C322,'DEQ Pollutant List'!$B$7:$B$614,0))),"")</f>
        <v/>
      </c>
      <c r="E322" s="201" t="str">
        <f>IFERROR(IF(OR($C322="",$C322="No CAS"),INDEX('DEQ Pollutant List'!$A$7:$A$614,MATCH($D322,'DEQ Pollutant List'!$C$7:$C$614,0)),INDEX('DEQ Pollutant List'!$A$7:$A$614,MATCH($C322,'DEQ Pollutant List'!$B$7:$B$614,0))),"")</f>
        <v/>
      </c>
      <c r="F322" s="93"/>
      <c r="G322" s="94"/>
      <c r="H322" s="80"/>
      <c r="I322" s="77"/>
      <c r="J322" s="81"/>
      <c r="K322" s="79"/>
      <c r="L322" s="77"/>
      <c r="M322" s="81"/>
      <c r="N322" s="79"/>
    </row>
    <row r="323" spans="1:14" x14ac:dyDescent="0.25">
      <c r="A323" s="59"/>
      <c r="B323" s="90"/>
      <c r="C323" s="89"/>
      <c r="D323" s="61" t="str">
        <f>IFERROR(IF(C323="No CAS","",INDEX('DEQ Pollutant List'!$C$7:$C$614,MATCH('5. Pollutant Emissions - MB'!C323,'DEQ Pollutant List'!$B$7:$B$614,0))),"")</f>
        <v/>
      </c>
      <c r="E323" s="201" t="str">
        <f>IFERROR(IF(OR($C323="",$C323="No CAS"),INDEX('DEQ Pollutant List'!$A$7:$A$614,MATCH($D323,'DEQ Pollutant List'!$C$7:$C$614,0)),INDEX('DEQ Pollutant List'!$A$7:$A$614,MATCH($C323,'DEQ Pollutant List'!$B$7:$B$614,0))),"")</f>
        <v/>
      </c>
      <c r="F323" s="93"/>
      <c r="G323" s="94"/>
      <c r="H323" s="80"/>
      <c r="I323" s="77"/>
      <c r="J323" s="81"/>
      <c r="K323" s="79"/>
      <c r="L323" s="77"/>
      <c r="M323" s="81"/>
      <c r="N323" s="79"/>
    </row>
    <row r="324" spans="1:14" x14ac:dyDescent="0.25">
      <c r="A324" s="59"/>
      <c r="B324" s="90"/>
      <c r="C324" s="89"/>
      <c r="D324" s="61" t="str">
        <f>IFERROR(IF(C324="No CAS","",INDEX('DEQ Pollutant List'!$C$7:$C$614,MATCH('5. Pollutant Emissions - MB'!C324,'DEQ Pollutant List'!$B$7:$B$614,0))),"")</f>
        <v/>
      </c>
      <c r="E324" s="201" t="str">
        <f>IFERROR(IF(OR($C324="",$C324="No CAS"),INDEX('DEQ Pollutant List'!$A$7:$A$614,MATCH($D324,'DEQ Pollutant List'!$C$7:$C$614,0)),INDEX('DEQ Pollutant List'!$A$7:$A$614,MATCH($C324,'DEQ Pollutant List'!$B$7:$B$614,0))),"")</f>
        <v/>
      </c>
      <c r="F324" s="93"/>
      <c r="G324" s="94"/>
      <c r="H324" s="80"/>
      <c r="I324" s="77"/>
      <c r="J324" s="81"/>
      <c r="K324" s="79"/>
      <c r="L324" s="77"/>
      <c r="M324" s="81"/>
      <c r="N324" s="79"/>
    </row>
    <row r="325" spans="1:14" x14ac:dyDescent="0.25">
      <c r="A325" s="59"/>
      <c r="B325" s="90"/>
      <c r="C325" s="89"/>
      <c r="D325" s="61" t="str">
        <f>IFERROR(IF(C325="No CAS","",INDEX('DEQ Pollutant List'!$C$7:$C$614,MATCH('5. Pollutant Emissions - MB'!C325,'DEQ Pollutant List'!$B$7:$B$614,0))),"")</f>
        <v/>
      </c>
      <c r="E325" s="201" t="str">
        <f>IFERROR(IF(OR($C325="",$C325="No CAS"),INDEX('DEQ Pollutant List'!$A$7:$A$614,MATCH($D325,'DEQ Pollutant List'!$C$7:$C$614,0)),INDEX('DEQ Pollutant List'!$A$7:$A$614,MATCH($C325,'DEQ Pollutant List'!$B$7:$B$614,0))),"")</f>
        <v/>
      </c>
      <c r="F325" s="93"/>
      <c r="G325" s="94"/>
      <c r="H325" s="80"/>
      <c r="I325" s="77"/>
      <c r="J325" s="81"/>
      <c r="K325" s="79"/>
      <c r="L325" s="77"/>
      <c r="M325" s="81"/>
      <c r="N325" s="79"/>
    </row>
    <row r="326" spans="1:14" x14ac:dyDescent="0.25">
      <c r="A326" s="59"/>
      <c r="B326" s="90"/>
      <c r="C326" s="89"/>
      <c r="D326" s="61" t="str">
        <f>IFERROR(IF(C326="No CAS","",INDEX('DEQ Pollutant List'!$C$7:$C$614,MATCH('5. Pollutant Emissions - MB'!C326,'DEQ Pollutant List'!$B$7:$B$614,0))),"")</f>
        <v/>
      </c>
      <c r="E326" s="201" t="str">
        <f>IFERROR(IF(OR($C326="",$C326="No CAS"),INDEX('DEQ Pollutant List'!$A$7:$A$614,MATCH($D326,'DEQ Pollutant List'!$C$7:$C$614,0)),INDEX('DEQ Pollutant List'!$A$7:$A$614,MATCH($C326,'DEQ Pollutant List'!$B$7:$B$614,0))),"")</f>
        <v/>
      </c>
      <c r="F326" s="93"/>
      <c r="G326" s="94"/>
      <c r="H326" s="80"/>
      <c r="I326" s="77"/>
      <c r="J326" s="81"/>
      <c r="K326" s="79"/>
      <c r="L326" s="77"/>
      <c r="M326" s="81"/>
      <c r="N326" s="79"/>
    </row>
    <row r="327" spans="1:14" x14ac:dyDescent="0.25">
      <c r="A327" s="59"/>
      <c r="B327" s="90"/>
      <c r="C327" s="89"/>
      <c r="D327" s="61" t="str">
        <f>IFERROR(IF(C327="No CAS","",INDEX('DEQ Pollutant List'!$C$7:$C$614,MATCH('5. Pollutant Emissions - MB'!C327,'DEQ Pollutant List'!$B$7:$B$614,0))),"")</f>
        <v/>
      </c>
      <c r="E327" s="201" t="str">
        <f>IFERROR(IF(OR($C327="",$C327="No CAS"),INDEX('DEQ Pollutant List'!$A$7:$A$614,MATCH($D327,'DEQ Pollutant List'!$C$7:$C$614,0)),INDEX('DEQ Pollutant List'!$A$7:$A$614,MATCH($C327,'DEQ Pollutant List'!$B$7:$B$614,0))),"")</f>
        <v/>
      </c>
      <c r="F327" s="93"/>
      <c r="G327" s="94"/>
      <c r="H327" s="80"/>
      <c r="I327" s="77"/>
      <c r="J327" s="81"/>
      <c r="K327" s="79"/>
      <c r="L327" s="77"/>
      <c r="M327" s="81"/>
      <c r="N327" s="79"/>
    </row>
    <row r="328" spans="1:14" x14ac:dyDescent="0.25">
      <c r="A328" s="59"/>
      <c r="B328" s="90"/>
      <c r="C328" s="89"/>
      <c r="D328" s="61" t="str">
        <f>IFERROR(IF(C328="No CAS","",INDEX('DEQ Pollutant List'!$C$7:$C$614,MATCH('5. Pollutant Emissions - MB'!C328,'DEQ Pollutant List'!$B$7:$B$614,0))),"")</f>
        <v/>
      </c>
      <c r="E328" s="201" t="str">
        <f>IFERROR(IF(OR($C328="",$C328="No CAS"),INDEX('DEQ Pollutant List'!$A$7:$A$614,MATCH($D328,'DEQ Pollutant List'!$C$7:$C$614,0)),INDEX('DEQ Pollutant List'!$A$7:$A$614,MATCH($C328,'DEQ Pollutant List'!$B$7:$B$614,0))),"")</f>
        <v/>
      </c>
      <c r="F328" s="93"/>
      <c r="G328" s="94"/>
      <c r="H328" s="80"/>
      <c r="I328" s="77"/>
      <c r="J328" s="81"/>
      <c r="K328" s="79"/>
      <c r="L328" s="77"/>
      <c r="M328" s="81"/>
      <c r="N328" s="79"/>
    </row>
    <row r="329" spans="1:14" x14ac:dyDescent="0.25">
      <c r="A329" s="59"/>
      <c r="B329" s="90"/>
      <c r="C329" s="89"/>
      <c r="D329" s="61" t="str">
        <f>IFERROR(IF(C329="No CAS","",INDEX('DEQ Pollutant List'!$C$7:$C$614,MATCH('5. Pollutant Emissions - MB'!C329,'DEQ Pollutant List'!$B$7:$B$614,0))),"")</f>
        <v/>
      </c>
      <c r="E329" s="201" t="str">
        <f>IFERROR(IF(OR($C329="",$C329="No CAS"),INDEX('DEQ Pollutant List'!$A$7:$A$614,MATCH($D329,'DEQ Pollutant List'!$C$7:$C$614,0)),INDEX('DEQ Pollutant List'!$A$7:$A$614,MATCH($C329,'DEQ Pollutant List'!$B$7:$B$614,0))),"")</f>
        <v/>
      </c>
      <c r="F329" s="93"/>
      <c r="G329" s="94"/>
      <c r="H329" s="80"/>
      <c r="I329" s="77"/>
      <c r="J329" s="81"/>
      <c r="K329" s="79"/>
      <c r="L329" s="77"/>
      <c r="M329" s="81"/>
      <c r="N329" s="79"/>
    </row>
    <row r="330" spans="1:14" x14ac:dyDescent="0.25">
      <c r="A330" s="59"/>
      <c r="B330" s="90"/>
      <c r="C330" s="89"/>
      <c r="D330" s="61" t="str">
        <f>IFERROR(IF(C330="No CAS","",INDEX('DEQ Pollutant List'!$C$7:$C$614,MATCH('5. Pollutant Emissions - MB'!C330,'DEQ Pollutant List'!$B$7:$B$614,0))),"")</f>
        <v/>
      </c>
      <c r="E330" s="201" t="str">
        <f>IFERROR(IF(OR($C330="",$C330="No CAS"),INDEX('DEQ Pollutant List'!$A$7:$A$614,MATCH($D330,'DEQ Pollutant List'!$C$7:$C$614,0)),INDEX('DEQ Pollutant List'!$A$7:$A$614,MATCH($C330,'DEQ Pollutant List'!$B$7:$B$614,0))),"")</f>
        <v/>
      </c>
      <c r="F330" s="93"/>
      <c r="G330" s="94"/>
      <c r="H330" s="80"/>
      <c r="I330" s="77"/>
      <c r="J330" s="81"/>
      <c r="K330" s="79"/>
      <c r="L330" s="77"/>
      <c r="M330" s="81"/>
      <c r="N330" s="79"/>
    </row>
    <row r="331" spans="1:14" x14ac:dyDescent="0.25">
      <c r="A331" s="59"/>
      <c r="B331" s="90"/>
      <c r="C331" s="89"/>
      <c r="D331" s="61" t="str">
        <f>IFERROR(IF(C331="No CAS","",INDEX('DEQ Pollutant List'!$C$7:$C$614,MATCH('5. Pollutant Emissions - MB'!C331,'DEQ Pollutant List'!$B$7:$B$614,0))),"")</f>
        <v/>
      </c>
      <c r="E331" s="201" t="str">
        <f>IFERROR(IF(OR($C331="",$C331="No CAS"),INDEX('DEQ Pollutant List'!$A$7:$A$614,MATCH($D331,'DEQ Pollutant List'!$C$7:$C$614,0)),INDEX('DEQ Pollutant List'!$A$7:$A$614,MATCH($C331,'DEQ Pollutant List'!$B$7:$B$614,0))),"")</f>
        <v/>
      </c>
      <c r="F331" s="93"/>
      <c r="G331" s="94"/>
      <c r="H331" s="80"/>
      <c r="I331" s="77"/>
      <c r="J331" s="81"/>
      <c r="K331" s="79"/>
      <c r="L331" s="77"/>
      <c r="M331" s="81"/>
      <c r="N331" s="79"/>
    </row>
    <row r="332" spans="1:14" x14ac:dyDescent="0.25">
      <c r="A332" s="59"/>
      <c r="B332" s="90"/>
      <c r="C332" s="89"/>
      <c r="D332" s="61" t="str">
        <f>IFERROR(IF(C332="No CAS","",INDEX('DEQ Pollutant List'!$C$7:$C$614,MATCH('5. Pollutant Emissions - MB'!C332,'DEQ Pollutant List'!$B$7:$B$614,0))),"")</f>
        <v/>
      </c>
      <c r="E332" s="201" t="str">
        <f>IFERROR(IF(OR($C332="",$C332="No CAS"),INDEX('DEQ Pollutant List'!$A$7:$A$614,MATCH($D332,'DEQ Pollutant List'!$C$7:$C$614,0)),INDEX('DEQ Pollutant List'!$A$7:$A$614,MATCH($C332,'DEQ Pollutant List'!$B$7:$B$614,0))),"")</f>
        <v/>
      </c>
      <c r="F332" s="93"/>
      <c r="G332" s="94"/>
      <c r="H332" s="80"/>
      <c r="I332" s="77"/>
      <c r="J332" s="81"/>
      <c r="K332" s="79"/>
      <c r="L332" s="77"/>
      <c r="M332" s="81"/>
      <c r="N332" s="79"/>
    </row>
    <row r="333" spans="1:14" x14ac:dyDescent="0.25">
      <c r="A333" s="59"/>
      <c r="B333" s="90"/>
      <c r="C333" s="89"/>
      <c r="D333" s="61" t="str">
        <f>IFERROR(IF(C333="No CAS","",INDEX('DEQ Pollutant List'!$C$7:$C$614,MATCH('5. Pollutant Emissions - MB'!C333,'DEQ Pollutant List'!$B$7:$B$614,0))),"")</f>
        <v/>
      </c>
      <c r="E333" s="201" t="str">
        <f>IFERROR(IF(OR($C333="",$C333="No CAS"),INDEX('DEQ Pollutant List'!$A$7:$A$614,MATCH($D333,'DEQ Pollutant List'!$C$7:$C$614,0)),INDEX('DEQ Pollutant List'!$A$7:$A$614,MATCH($C333,'DEQ Pollutant List'!$B$7:$B$614,0))),"")</f>
        <v/>
      </c>
      <c r="F333" s="93"/>
      <c r="G333" s="94"/>
      <c r="H333" s="80"/>
      <c r="I333" s="77"/>
      <c r="J333" s="81"/>
      <c r="K333" s="79"/>
      <c r="L333" s="77"/>
      <c r="M333" s="81"/>
      <c r="N333" s="79"/>
    </row>
    <row r="334" spans="1:14" x14ac:dyDescent="0.25">
      <c r="A334" s="59"/>
      <c r="B334" s="90"/>
      <c r="C334" s="89"/>
      <c r="D334" s="61" t="str">
        <f>IFERROR(IF(C334="No CAS","",INDEX('DEQ Pollutant List'!$C$7:$C$614,MATCH('5. Pollutant Emissions - MB'!C334,'DEQ Pollutant List'!$B$7:$B$614,0))),"")</f>
        <v/>
      </c>
      <c r="E334" s="201" t="str">
        <f>IFERROR(IF(OR($C334="",$C334="No CAS"),INDEX('DEQ Pollutant List'!$A$7:$A$614,MATCH($D334,'DEQ Pollutant List'!$C$7:$C$614,0)),INDEX('DEQ Pollutant List'!$A$7:$A$614,MATCH($C334,'DEQ Pollutant List'!$B$7:$B$614,0))),"")</f>
        <v/>
      </c>
      <c r="F334" s="93"/>
      <c r="G334" s="94"/>
      <c r="H334" s="80"/>
      <c r="I334" s="77"/>
      <c r="J334" s="81"/>
      <c r="K334" s="79"/>
      <c r="L334" s="77"/>
      <c r="M334" s="81"/>
      <c r="N334" s="79"/>
    </row>
    <row r="335" spans="1:14" x14ac:dyDescent="0.25">
      <c r="A335" s="59"/>
      <c r="B335" s="90"/>
      <c r="C335" s="89"/>
      <c r="D335" s="61" t="str">
        <f>IFERROR(IF(C335="No CAS","",INDEX('DEQ Pollutant List'!$C$7:$C$614,MATCH('5. Pollutant Emissions - MB'!C335,'DEQ Pollutant List'!$B$7:$B$614,0))),"")</f>
        <v/>
      </c>
      <c r="E335" s="201" t="str">
        <f>IFERROR(IF(OR($C335="",$C335="No CAS"),INDEX('DEQ Pollutant List'!$A$7:$A$614,MATCH($D335,'DEQ Pollutant List'!$C$7:$C$614,0)),INDEX('DEQ Pollutant List'!$A$7:$A$614,MATCH($C335,'DEQ Pollutant List'!$B$7:$B$614,0))),"")</f>
        <v/>
      </c>
      <c r="F335" s="93"/>
      <c r="G335" s="94"/>
      <c r="H335" s="80"/>
      <c r="I335" s="77"/>
      <c r="J335" s="81"/>
      <c r="K335" s="79"/>
      <c r="L335" s="77"/>
      <c r="M335" s="81"/>
      <c r="N335" s="79"/>
    </row>
    <row r="336" spans="1:14" x14ac:dyDescent="0.25">
      <c r="A336" s="59"/>
      <c r="B336" s="90"/>
      <c r="C336" s="89"/>
      <c r="D336" s="61" t="str">
        <f>IFERROR(IF(C336="No CAS","",INDEX('DEQ Pollutant List'!$C$7:$C$614,MATCH('5. Pollutant Emissions - MB'!C336,'DEQ Pollutant List'!$B$7:$B$614,0))),"")</f>
        <v/>
      </c>
      <c r="E336" s="201" t="str">
        <f>IFERROR(IF(OR($C336="",$C336="No CAS"),INDEX('DEQ Pollutant List'!$A$7:$A$614,MATCH($D336,'DEQ Pollutant List'!$C$7:$C$614,0)),INDEX('DEQ Pollutant List'!$A$7:$A$614,MATCH($C336,'DEQ Pollutant List'!$B$7:$B$614,0))),"")</f>
        <v/>
      </c>
      <c r="F336" s="93"/>
      <c r="G336" s="94"/>
      <c r="H336" s="80"/>
      <c r="I336" s="77"/>
      <c r="J336" s="81"/>
      <c r="K336" s="79"/>
      <c r="L336" s="77"/>
      <c r="M336" s="81"/>
      <c r="N336" s="79"/>
    </row>
    <row r="337" spans="1:14" x14ac:dyDescent="0.25">
      <c r="A337" s="59"/>
      <c r="B337" s="90"/>
      <c r="C337" s="89"/>
      <c r="D337" s="61" t="str">
        <f>IFERROR(IF(C337="No CAS","",INDEX('DEQ Pollutant List'!$C$7:$C$614,MATCH('5. Pollutant Emissions - MB'!C337,'DEQ Pollutant List'!$B$7:$B$614,0))),"")</f>
        <v/>
      </c>
      <c r="E337" s="201" t="str">
        <f>IFERROR(IF(OR($C337="",$C337="No CAS"),INDEX('DEQ Pollutant List'!$A$7:$A$614,MATCH($D337,'DEQ Pollutant List'!$C$7:$C$614,0)),INDEX('DEQ Pollutant List'!$A$7:$A$614,MATCH($C337,'DEQ Pollutant List'!$B$7:$B$614,0))),"")</f>
        <v/>
      </c>
      <c r="F337" s="93"/>
      <c r="G337" s="94"/>
      <c r="H337" s="80"/>
      <c r="I337" s="77"/>
      <c r="J337" s="81"/>
      <c r="K337" s="79"/>
      <c r="L337" s="77"/>
      <c r="M337" s="81"/>
      <c r="N337" s="79"/>
    </row>
    <row r="338" spans="1:14" x14ac:dyDescent="0.25">
      <c r="A338" s="59"/>
      <c r="B338" s="90"/>
      <c r="C338" s="89"/>
      <c r="D338" s="61" t="str">
        <f>IFERROR(IF(C338="No CAS","",INDEX('DEQ Pollutant List'!$C$7:$C$614,MATCH('5. Pollutant Emissions - MB'!C338,'DEQ Pollutant List'!$B$7:$B$614,0))),"")</f>
        <v/>
      </c>
      <c r="E338" s="201" t="str">
        <f>IFERROR(IF(OR($C338="",$C338="No CAS"),INDEX('DEQ Pollutant List'!$A$7:$A$614,MATCH($D338,'DEQ Pollutant List'!$C$7:$C$614,0)),INDEX('DEQ Pollutant List'!$A$7:$A$614,MATCH($C338,'DEQ Pollutant List'!$B$7:$B$614,0))),"")</f>
        <v/>
      </c>
      <c r="F338" s="93"/>
      <c r="G338" s="94"/>
      <c r="H338" s="80"/>
      <c r="I338" s="77"/>
      <c r="J338" s="81"/>
      <c r="K338" s="79"/>
      <c r="L338" s="77"/>
      <c r="M338" s="81"/>
      <c r="N338" s="79"/>
    </row>
    <row r="339" spans="1:14" x14ac:dyDescent="0.25">
      <c r="A339" s="59"/>
      <c r="B339" s="90"/>
      <c r="C339" s="89"/>
      <c r="D339" s="61" t="str">
        <f>IFERROR(IF(C339="No CAS","",INDEX('DEQ Pollutant List'!$C$7:$C$614,MATCH('5. Pollutant Emissions - MB'!C339,'DEQ Pollutant List'!$B$7:$B$614,0))),"")</f>
        <v/>
      </c>
      <c r="E339" s="201" t="str">
        <f>IFERROR(IF(OR($C339="",$C339="No CAS"),INDEX('DEQ Pollutant List'!$A$7:$A$614,MATCH($D339,'DEQ Pollutant List'!$C$7:$C$614,0)),INDEX('DEQ Pollutant List'!$A$7:$A$614,MATCH($C339,'DEQ Pollutant List'!$B$7:$B$614,0))),"")</f>
        <v/>
      </c>
      <c r="F339" s="93"/>
      <c r="G339" s="94"/>
      <c r="H339" s="80"/>
      <c r="I339" s="77"/>
      <c r="J339" s="81"/>
      <c r="K339" s="79"/>
      <c r="L339" s="77"/>
      <c r="M339" s="81"/>
      <c r="N339" s="79"/>
    </row>
    <row r="340" spans="1:14" x14ac:dyDescent="0.25">
      <c r="A340" s="59"/>
      <c r="B340" s="90"/>
      <c r="C340" s="89"/>
      <c r="D340" s="61" t="str">
        <f>IFERROR(IF(C340="No CAS","",INDEX('DEQ Pollutant List'!$C$7:$C$614,MATCH('5. Pollutant Emissions - MB'!C340,'DEQ Pollutant List'!$B$7:$B$614,0))),"")</f>
        <v/>
      </c>
      <c r="E340" s="201" t="str">
        <f>IFERROR(IF(OR($C340="",$C340="No CAS"),INDEX('DEQ Pollutant List'!$A$7:$A$614,MATCH($D340,'DEQ Pollutant List'!$C$7:$C$614,0)),INDEX('DEQ Pollutant List'!$A$7:$A$614,MATCH($C340,'DEQ Pollutant List'!$B$7:$B$614,0))),"")</f>
        <v/>
      </c>
      <c r="F340" s="93"/>
      <c r="G340" s="94"/>
      <c r="H340" s="80"/>
      <c r="I340" s="77"/>
      <c r="J340" s="81"/>
      <c r="K340" s="79"/>
      <c r="L340" s="77"/>
      <c r="M340" s="81"/>
      <c r="N340" s="79"/>
    </row>
    <row r="341" spans="1:14" x14ac:dyDescent="0.25">
      <c r="A341" s="59"/>
      <c r="B341" s="90"/>
      <c r="C341" s="89"/>
      <c r="D341" s="61" t="str">
        <f>IFERROR(IF(C341="No CAS","",INDEX('DEQ Pollutant List'!$C$7:$C$614,MATCH('5. Pollutant Emissions - MB'!C341,'DEQ Pollutant List'!$B$7:$B$614,0))),"")</f>
        <v/>
      </c>
      <c r="E341" s="201" t="str">
        <f>IFERROR(IF(OR($C341="",$C341="No CAS"),INDEX('DEQ Pollutant List'!$A$7:$A$614,MATCH($D341,'DEQ Pollutant List'!$C$7:$C$614,0)),INDEX('DEQ Pollutant List'!$A$7:$A$614,MATCH($C341,'DEQ Pollutant List'!$B$7:$B$614,0))),"")</f>
        <v/>
      </c>
      <c r="F341" s="93"/>
      <c r="G341" s="94"/>
      <c r="H341" s="80"/>
      <c r="I341" s="77"/>
      <c r="J341" s="81"/>
      <c r="K341" s="79"/>
      <c r="L341" s="77"/>
      <c r="M341" s="81"/>
      <c r="N341" s="79"/>
    </row>
    <row r="342" spans="1:14" x14ac:dyDescent="0.25">
      <c r="A342" s="59"/>
      <c r="B342" s="90"/>
      <c r="C342" s="89"/>
      <c r="D342" s="61" t="str">
        <f>IFERROR(IF(C342="No CAS","",INDEX('DEQ Pollutant List'!$C$7:$C$614,MATCH('5. Pollutant Emissions - MB'!C342,'DEQ Pollutant List'!$B$7:$B$614,0))),"")</f>
        <v/>
      </c>
      <c r="E342" s="201" t="str">
        <f>IFERROR(IF(OR($C342="",$C342="No CAS"),INDEX('DEQ Pollutant List'!$A$7:$A$614,MATCH($D342,'DEQ Pollutant List'!$C$7:$C$614,0)),INDEX('DEQ Pollutant List'!$A$7:$A$614,MATCH($C342,'DEQ Pollutant List'!$B$7:$B$614,0))),"")</f>
        <v/>
      </c>
      <c r="F342" s="93"/>
      <c r="G342" s="94"/>
      <c r="H342" s="80"/>
      <c r="I342" s="77"/>
      <c r="J342" s="81"/>
      <c r="K342" s="79"/>
      <c r="L342" s="77"/>
      <c r="M342" s="81"/>
      <c r="N342" s="79"/>
    </row>
    <row r="343" spans="1:14" x14ac:dyDescent="0.25">
      <c r="A343" s="59"/>
      <c r="B343" s="90"/>
      <c r="C343" s="89"/>
      <c r="D343" s="61" t="str">
        <f>IFERROR(IF(C343="No CAS","",INDEX('DEQ Pollutant List'!$C$7:$C$614,MATCH('5. Pollutant Emissions - MB'!C343,'DEQ Pollutant List'!$B$7:$B$614,0))),"")</f>
        <v/>
      </c>
      <c r="E343" s="201" t="str">
        <f>IFERROR(IF(OR($C343="",$C343="No CAS"),INDEX('DEQ Pollutant List'!$A$7:$A$614,MATCH($D343,'DEQ Pollutant List'!$C$7:$C$614,0)),INDEX('DEQ Pollutant List'!$A$7:$A$614,MATCH($C343,'DEQ Pollutant List'!$B$7:$B$614,0))),"")</f>
        <v/>
      </c>
      <c r="F343" s="93"/>
      <c r="G343" s="94"/>
      <c r="H343" s="80"/>
      <c r="I343" s="77"/>
      <c r="J343" s="81"/>
      <c r="K343" s="79"/>
      <c r="L343" s="77"/>
      <c r="M343" s="81"/>
      <c r="N343" s="79"/>
    </row>
    <row r="344" spans="1:14" x14ac:dyDescent="0.25">
      <c r="A344" s="59"/>
      <c r="B344" s="90"/>
      <c r="C344" s="89"/>
      <c r="D344" s="61" t="str">
        <f>IFERROR(IF(C344="No CAS","",INDEX('DEQ Pollutant List'!$C$7:$C$614,MATCH('5. Pollutant Emissions - MB'!C344,'DEQ Pollutant List'!$B$7:$B$614,0))),"")</f>
        <v/>
      </c>
      <c r="E344" s="201" t="str">
        <f>IFERROR(IF(OR($C344="",$C344="No CAS"),INDEX('DEQ Pollutant List'!$A$7:$A$614,MATCH($D344,'DEQ Pollutant List'!$C$7:$C$614,0)),INDEX('DEQ Pollutant List'!$A$7:$A$614,MATCH($C344,'DEQ Pollutant List'!$B$7:$B$614,0))),"")</f>
        <v/>
      </c>
      <c r="F344" s="93"/>
      <c r="G344" s="94"/>
      <c r="H344" s="80"/>
      <c r="I344" s="77"/>
      <c r="J344" s="81"/>
      <c r="K344" s="79"/>
      <c r="L344" s="77"/>
      <c r="M344" s="81"/>
      <c r="N344" s="79"/>
    </row>
    <row r="345" spans="1:14" x14ac:dyDescent="0.25">
      <c r="A345" s="59"/>
      <c r="B345" s="90"/>
      <c r="C345" s="89"/>
      <c r="D345" s="61" t="str">
        <f>IFERROR(IF(C345="No CAS","",INDEX('DEQ Pollutant List'!$C$7:$C$614,MATCH('5. Pollutant Emissions - MB'!C345,'DEQ Pollutant List'!$B$7:$B$614,0))),"")</f>
        <v/>
      </c>
      <c r="E345" s="201" t="str">
        <f>IFERROR(IF(OR($C345="",$C345="No CAS"),INDEX('DEQ Pollutant List'!$A$7:$A$614,MATCH($D345,'DEQ Pollutant List'!$C$7:$C$614,0)),INDEX('DEQ Pollutant List'!$A$7:$A$614,MATCH($C345,'DEQ Pollutant List'!$B$7:$B$614,0))),"")</f>
        <v/>
      </c>
      <c r="F345" s="93"/>
      <c r="G345" s="94"/>
      <c r="H345" s="80"/>
      <c r="I345" s="77"/>
      <c r="J345" s="81"/>
      <c r="K345" s="79"/>
      <c r="L345" s="77"/>
      <c r="M345" s="81"/>
      <c r="N345" s="79"/>
    </row>
    <row r="346" spans="1:14" x14ac:dyDescent="0.25">
      <c r="A346" s="59"/>
      <c r="B346" s="90"/>
      <c r="C346" s="89"/>
      <c r="D346" s="61" t="str">
        <f>IFERROR(IF(C346="No CAS","",INDEX('DEQ Pollutant List'!$C$7:$C$614,MATCH('5. Pollutant Emissions - MB'!C346,'DEQ Pollutant List'!$B$7:$B$614,0))),"")</f>
        <v/>
      </c>
      <c r="E346" s="201" t="str">
        <f>IFERROR(IF(OR($C346="",$C346="No CAS"),INDEX('DEQ Pollutant List'!$A$7:$A$614,MATCH($D346,'DEQ Pollutant List'!$C$7:$C$614,0)),INDEX('DEQ Pollutant List'!$A$7:$A$614,MATCH($C346,'DEQ Pollutant List'!$B$7:$B$614,0))),"")</f>
        <v/>
      </c>
      <c r="F346" s="93"/>
      <c r="G346" s="94"/>
      <c r="H346" s="80"/>
      <c r="I346" s="77"/>
      <c r="J346" s="81"/>
      <c r="K346" s="79"/>
      <c r="L346" s="77"/>
      <c r="M346" s="81"/>
      <c r="N346" s="79"/>
    </row>
    <row r="347" spans="1:14" x14ac:dyDescent="0.25">
      <c r="A347" s="59"/>
      <c r="B347" s="90"/>
      <c r="C347" s="89"/>
      <c r="D347" s="61" t="str">
        <f>IFERROR(IF(C347="No CAS","",INDEX('DEQ Pollutant List'!$C$7:$C$614,MATCH('5. Pollutant Emissions - MB'!C347,'DEQ Pollutant List'!$B$7:$B$614,0))),"")</f>
        <v/>
      </c>
      <c r="E347" s="201" t="str">
        <f>IFERROR(IF(OR($C347="",$C347="No CAS"),INDEX('DEQ Pollutant List'!$A$7:$A$614,MATCH($D347,'DEQ Pollutant List'!$C$7:$C$614,0)),INDEX('DEQ Pollutant List'!$A$7:$A$614,MATCH($C347,'DEQ Pollutant List'!$B$7:$B$614,0))),"")</f>
        <v/>
      </c>
      <c r="F347" s="93"/>
      <c r="G347" s="94"/>
      <c r="H347" s="80"/>
      <c r="I347" s="77"/>
      <c r="J347" s="81"/>
      <c r="K347" s="79"/>
      <c r="L347" s="77"/>
      <c r="M347" s="81"/>
      <c r="N347" s="79"/>
    </row>
    <row r="348" spans="1:14" x14ac:dyDescent="0.25">
      <c r="A348" s="59"/>
      <c r="B348" s="90"/>
      <c r="C348" s="89"/>
      <c r="D348" s="61" t="str">
        <f>IFERROR(IF(C348="No CAS","",INDEX('DEQ Pollutant List'!$C$7:$C$614,MATCH('5. Pollutant Emissions - MB'!C348,'DEQ Pollutant List'!$B$7:$B$614,0))),"")</f>
        <v/>
      </c>
      <c r="E348" s="201" t="str">
        <f>IFERROR(IF(OR($C348="",$C348="No CAS"),INDEX('DEQ Pollutant List'!$A$7:$A$614,MATCH($D348,'DEQ Pollutant List'!$C$7:$C$614,0)),INDEX('DEQ Pollutant List'!$A$7:$A$614,MATCH($C348,'DEQ Pollutant List'!$B$7:$B$614,0))),"")</f>
        <v/>
      </c>
      <c r="F348" s="93"/>
      <c r="G348" s="94"/>
      <c r="H348" s="80"/>
      <c r="I348" s="77"/>
      <c r="J348" s="81"/>
      <c r="K348" s="79"/>
      <c r="L348" s="77"/>
      <c r="M348" s="81"/>
      <c r="N348" s="79"/>
    </row>
    <row r="349" spans="1:14" x14ac:dyDescent="0.25">
      <c r="A349" s="59"/>
      <c r="B349" s="90"/>
      <c r="C349" s="89"/>
      <c r="D349" s="61" t="str">
        <f>IFERROR(IF(C349="No CAS","",INDEX('DEQ Pollutant List'!$C$7:$C$614,MATCH('5. Pollutant Emissions - MB'!C349,'DEQ Pollutant List'!$B$7:$B$614,0))),"")</f>
        <v/>
      </c>
      <c r="E349" s="201" t="str">
        <f>IFERROR(IF(OR($C349="",$C349="No CAS"),INDEX('DEQ Pollutant List'!$A$7:$A$614,MATCH($D349,'DEQ Pollutant List'!$C$7:$C$614,0)),INDEX('DEQ Pollutant List'!$A$7:$A$614,MATCH($C349,'DEQ Pollutant List'!$B$7:$B$614,0))),"")</f>
        <v/>
      </c>
      <c r="F349" s="93"/>
      <c r="G349" s="94"/>
      <c r="H349" s="80"/>
      <c r="I349" s="77"/>
      <c r="J349" s="81"/>
      <c r="K349" s="79"/>
      <c r="L349" s="77"/>
      <c r="M349" s="81"/>
      <c r="N349" s="79"/>
    </row>
    <row r="350" spans="1:14" x14ac:dyDescent="0.25">
      <c r="A350" s="59"/>
      <c r="B350" s="90"/>
      <c r="C350" s="89"/>
      <c r="D350" s="61" t="str">
        <f>IFERROR(IF(C350="No CAS","",INDEX('DEQ Pollutant List'!$C$7:$C$614,MATCH('5. Pollutant Emissions - MB'!C350,'DEQ Pollutant List'!$B$7:$B$614,0))),"")</f>
        <v/>
      </c>
      <c r="E350" s="201" t="str">
        <f>IFERROR(IF(OR($C350="",$C350="No CAS"),INDEX('DEQ Pollutant List'!$A$7:$A$614,MATCH($D350,'DEQ Pollutant List'!$C$7:$C$614,0)),INDEX('DEQ Pollutant List'!$A$7:$A$614,MATCH($C350,'DEQ Pollutant List'!$B$7:$B$614,0))),"")</f>
        <v/>
      </c>
      <c r="F350" s="93"/>
      <c r="G350" s="94"/>
      <c r="H350" s="80"/>
      <c r="I350" s="77"/>
      <c r="J350" s="81"/>
      <c r="K350" s="79"/>
      <c r="L350" s="77"/>
      <c r="M350" s="81"/>
      <c r="N350" s="79"/>
    </row>
    <row r="351" spans="1:14" x14ac:dyDescent="0.25">
      <c r="A351" s="59"/>
      <c r="B351" s="90"/>
      <c r="C351" s="89"/>
      <c r="D351" s="61" t="str">
        <f>IFERROR(IF(C351="No CAS","",INDEX('DEQ Pollutant List'!$C$7:$C$614,MATCH('5. Pollutant Emissions - MB'!C351,'DEQ Pollutant List'!$B$7:$B$614,0))),"")</f>
        <v/>
      </c>
      <c r="E351" s="201" t="str">
        <f>IFERROR(IF(OR($C351="",$C351="No CAS"),INDEX('DEQ Pollutant List'!$A$7:$A$614,MATCH($D351,'DEQ Pollutant List'!$C$7:$C$614,0)),INDEX('DEQ Pollutant List'!$A$7:$A$614,MATCH($C351,'DEQ Pollutant List'!$B$7:$B$614,0))),"")</f>
        <v/>
      </c>
      <c r="F351" s="93"/>
      <c r="G351" s="94"/>
      <c r="H351" s="80"/>
      <c r="I351" s="77"/>
      <c r="J351" s="81"/>
      <c r="K351" s="79"/>
      <c r="L351" s="77"/>
      <c r="M351" s="81"/>
      <c r="N351" s="79"/>
    </row>
    <row r="352" spans="1:14" x14ac:dyDescent="0.25">
      <c r="A352" s="59"/>
      <c r="B352" s="90"/>
      <c r="C352" s="89"/>
      <c r="D352" s="61" t="str">
        <f>IFERROR(IF(C352="No CAS","",INDEX('DEQ Pollutant List'!$C$7:$C$614,MATCH('5. Pollutant Emissions - MB'!C352,'DEQ Pollutant List'!$B$7:$B$614,0))),"")</f>
        <v/>
      </c>
      <c r="E352" s="201" t="str">
        <f>IFERROR(IF(OR($C352="",$C352="No CAS"),INDEX('DEQ Pollutant List'!$A$7:$A$614,MATCH($D352,'DEQ Pollutant List'!$C$7:$C$614,0)),INDEX('DEQ Pollutant List'!$A$7:$A$614,MATCH($C352,'DEQ Pollutant List'!$B$7:$B$614,0))),"")</f>
        <v/>
      </c>
      <c r="F352" s="93"/>
      <c r="G352" s="94"/>
      <c r="H352" s="80"/>
      <c r="I352" s="77"/>
      <c r="J352" s="81"/>
      <c r="K352" s="79"/>
      <c r="L352" s="77"/>
      <c r="M352" s="81"/>
      <c r="N352" s="79"/>
    </row>
    <row r="353" spans="1:14" x14ac:dyDescent="0.25">
      <c r="A353" s="59"/>
      <c r="B353" s="90"/>
      <c r="C353" s="89"/>
      <c r="D353" s="61" t="str">
        <f>IFERROR(IF(C353="No CAS","",INDEX('DEQ Pollutant List'!$C$7:$C$614,MATCH('5. Pollutant Emissions - MB'!C353,'DEQ Pollutant List'!$B$7:$B$614,0))),"")</f>
        <v/>
      </c>
      <c r="E353" s="201" t="str">
        <f>IFERROR(IF(OR($C353="",$C353="No CAS"),INDEX('DEQ Pollutant List'!$A$7:$A$614,MATCH($D353,'DEQ Pollutant List'!$C$7:$C$614,0)),INDEX('DEQ Pollutant List'!$A$7:$A$614,MATCH($C353,'DEQ Pollutant List'!$B$7:$B$614,0))),"")</f>
        <v/>
      </c>
      <c r="F353" s="93"/>
      <c r="G353" s="94"/>
      <c r="H353" s="80"/>
      <c r="I353" s="77"/>
      <c r="J353" s="81"/>
      <c r="K353" s="79"/>
      <c r="L353" s="77"/>
      <c r="M353" s="81"/>
      <c r="N353" s="79"/>
    </row>
    <row r="354" spans="1:14" x14ac:dyDescent="0.25">
      <c r="A354" s="59"/>
      <c r="B354" s="90"/>
      <c r="C354" s="89"/>
      <c r="D354" s="61" t="str">
        <f>IFERROR(IF(C354="No CAS","",INDEX('DEQ Pollutant List'!$C$7:$C$614,MATCH('5. Pollutant Emissions - MB'!C354,'DEQ Pollutant List'!$B$7:$B$614,0))),"")</f>
        <v/>
      </c>
      <c r="E354" s="201" t="str">
        <f>IFERROR(IF(OR($C354="",$C354="No CAS"),INDEX('DEQ Pollutant List'!$A$7:$A$614,MATCH($D354,'DEQ Pollutant List'!$C$7:$C$614,0)),INDEX('DEQ Pollutant List'!$A$7:$A$614,MATCH($C354,'DEQ Pollutant List'!$B$7:$B$614,0))),"")</f>
        <v/>
      </c>
      <c r="F354" s="93"/>
      <c r="G354" s="94"/>
      <c r="H354" s="80"/>
      <c r="I354" s="77"/>
      <c r="J354" s="81"/>
      <c r="K354" s="79"/>
      <c r="L354" s="77"/>
      <c r="M354" s="81"/>
      <c r="N354" s="79"/>
    </row>
    <row r="355" spans="1:14" x14ac:dyDescent="0.25">
      <c r="A355" s="59"/>
      <c r="B355" s="90"/>
      <c r="C355" s="89"/>
      <c r="D355" s="61" t="str">
        <f>IFERROR(IF(C355="No CAS","",INDEX('DEQ Pollutant List'!$C$7:$C$614,MATCH('5. Pollutant Emissions - MB'!C355,'DEQ Pollutant List'!$B$7:$B$614,0))),"")</f>
        <v/>
      </c>
      <c r="E355" s="201" t="str">
        <f>IFERROR(IF(OR($C355="",$C355="No CAS"),INDEX('DEQ Pollutant List'!$A$7:$A$614,MATCH($D355,'DEQ Pollutant List'!$C$7:$C$614,0)),INDEX('DEQ Pollutant List'!$A$7:$A$614,MATCH($C355,'DEQ Pollutant List'!$B$7:$B$614,0))),"")</f>
        <v/>
      </c>
      <c r="F355" s="93"/>
      <c r="G355" s="94"/>
      <c r="H355" s="80"/>
      <c r="I355" s="77"/>
      <c r="J355" s="81"/>
      <c r="K355" s="79"/>
      <c r="L355" s="77"/>
      <c r="M355" s="81"/>
      <c r="N355" s="79"/>
    </row>
    <row r="356" spans="1:14" x14ac:dyDescent="0.25">
      <c r="A356" s="59"/>
      <c r="B356" s="90"/>
      <c r="C356" s="89"/>
      <c r="D356" s="61" t="str">
        <f>IFERROR(IF(C356="No CAS","",INDEX('DEQ Pollutant List'!$C$7:$C$614,MATCH('5. Pollutant Emissions - MB'!C356,'DEQ Pollutant List'!$B$7:$B$614,0))),"")</f>
        <v/>
      </c>
      <c r="E356" s="201" t="str">
        <f>IFERROR(IF(OR($C356="",$C356="No CAS"),INDEX('DEQ Pollutant List'!$A$7:$A$614,MATCH($D356,'DEQ Pollutant List'!$C$7:$C$614,0)),INDEX('DEQ Pollutant List'!$A$7:$A$614,MATCH($C356,'DEQ Pollutant List'!$B$7:$B$614,0))),"")</f>
        <v/>
      </c>
      <c r="F356" s="93"/>
      <c r="G356" s="94"/>
      <c r="H356" s="80"/>
      <c r="I356" s="77"/>
      <c r="J356" s="81"/>
      <c r="K356" s="79"/>
      <c r="L356" s="77"/>
      <c r="M356" s="81"/>
      <c r="N356" s="79"/>
    </row>
    <row r="357" spans="1:14" x14ac:dyDescent="0.25">
      <c r="A357" s="59"/>
      <c r="B357" s="90"/>
      <c r="C357" s="89"/>
      <c r="D357" s="61" t="str">
        <f>IFERROR(IF(C357="No CAS","",INDEX('DEQ Pollutant List'!$C$7:$C$614,MATCH('5. Pollutant Emissions - MB'!C357,'DEQ Pollutant List'!$B$7:$B$614,0))),"")</f>
        <v/>
      </c>
      <c r="E357" s="201" t="str">
        <f>IFERROR(IF(OR($C357="",$C357="No CAS"),INDEX('DEQ Pollutant List'!$A$7:$A$614,MATCH($D357,'DEQ Pollutant List'!$C$7:$C$614,0)),INDEX('DEQ Pollutant List'!$A$7:$A$614,MATCH($C357,'DEQ Pollutant List'!$B$7:$B$614,0))),"")</f>
        <v/>
      </c>
      <c r="F357" s="93"/>
      <c r="G357" s="94"/>
      <c r="H357" s="80"/>
      <c r="I357" s="77"/>
      <c r="J357" s="81"/>
      <c r="K357" s="79"/>
      <c r="L357" s="77"/>
      <c r="M357" s="81"/>
      <c r="N357" s="79"/>
    </row>
    <row r="358" spans="1:14" x14ac:dyDescent="0.25">
      <c r="A358" s="59"/>
      <c r="B358" s="90"/>
      <c r="C358" s="89"/>
      <c r="D358" s="61" t="str">
        <f>IFERROR(IF(C358="No CAS","",INDEX('DEQ Pollutant List'!$C$7:$C$614,MATCH('5. Pollutant Emissions - MB'!C358,'DEQ Pollutant List'!$B$7:$B$614,0))),"")</f>
        <v/>
      </c>
      <c r="E358" s="201" t="str">
        <f>IFERROR(IF(OR($C358="",$C358="No CAS"),INDEX('DEQ Pollutant List'!$A$7:$A$614,MATCH($D358,'DEQ Pollutant List'!$C$7:$C$614,0)),INDEX('DEQ Pollutant List'!$A$7:$A$614,MATCH($C358,'DEQ Pollutant List'!$B$7:$B$614,0))),"")</f>
        <v/>
      </c>
      <c r="F358" s="93"/>
      <c r="G358" s="94"/>
      <c r="H358" s="80"/>
      <c r="I358" s="77"/>
      <c r="J358" s="81"/>
      <c r="K358" s="79"/>
      <c r="L358" s="77"/>
      <c r="M358" s="81"/>
      <c r="N358" s="79"/>
    </row>
    <row r="359" spans="1:14" x14ac:dyDescent="0.25">
      <c r="A359" s="59"/>
      <c r="B359" s="90"/>
      <c r="C359" s="89"/>
      <c r="D359" s="61" t="str">
        <f>IFERROR(IF(C359="No CAS","",INDEX('DEQ Pollutant List'!$C$7:$C$614,MATCH('5. Pollutant Emissions - MB'!C359,'DEQ Pollutant List'!$B$7:$B$614,0))),"")</f>
        <v/>
      </c>
      <c r="E359" s="201" t="str">
        <f>IFERROR(IF(OR($C359="",$C359="No CAS"),INDEX('DEQ Pollutant List'!$A$7:$A$614,MATCH($D359,'DEQ Pollutant List'!$C$7:$C$614,0)),INDEX('DEQ Pollutant List'!$A$7:$A$614,MATCH($C359,'DEQ Pollutant List'!$B$7:$B$614,0))),"")</f>
        <v/>
      </c>
      <c r="F359" s="93"/>
      <c r="G359" s="94"/>
      <c r="H359" s="80"/>
      <c r="I359" s="77"/>
      <c r="J359" s="81"/>
      <c r="K359" s="79"/>
      <c r="L359" s="77"/>
      <c r="M359" s="81"/>
      <c r="N359" s="79"/>
    </row>
    <row r="360" spans="1:14" x14ac:dyDescent="0.25">
      <c r="A360" s="59"/>
      <c r="B360" s="90"/>
      <c r="C360" s="89"/>
      <c r="D360" s="61" t="str">
        <f>IFERROR(IF(C360="No CAS","",INDEX('DEQ Pollutant List'!$C$7:$C$614,MATCH('5. Pollutant Emissions - MB'!C360,'DEQ Pollutant List'!$B$7:$B$614,0))),"")</f>
        <v/>
      </c>
      <c r="E360" s="201" t="str">
        <f>IFERROR(IF(OR($C360="",$C360="No CAS"),INDEX('DEQ Pollutant List'!$A$7:$A$614,MATCH($D360,'DEQ Pollutant List'!$C$7:$C$614,0)),INDEX('DEQ Pollutant List'!$A$7:$A$614,MATCH($C360,'DEQ Pollutant List'!$B$7:$B$614,0))),"")</f>
        <v/>
      </c>
      <c r="F360" s="93"/>
      <c r="G360" s="94"/>
      <c r="H360" s="80"/>
      <c r="I360" s="77"/>
      <c r="J360" s="81"/>
      <c r="K360" s="79"/>
      <c r="L360" s="77"/>
      <c r="M360" s="81"/>
      <c r="N360" s="79"/>
    </row>
    <row r="361" spans="1:14" x14ac:dyDescent="0.25">
      <c r="A361" s="59"/>
      <c r="B361" s="90"/>
      <c r="C361" s="89"/>
      <c r="D361" s="61" t="str">
        <f>IFERROR(IF(C361="No CAS","",INDEX('DEQ Pollutant List'!$C$7:$C$614,MATCH('5. Pollutant Emissions - MB'!C361,'DEQ Pollutant List'!$B$7:$B$614,0))),"")</f>
        <v/>
      </c>
      <c r="E361" s="201" t="str">
        <f>IFERROR(IF(OR($C361="",$C361="No CAS"),INDEX('DEQ Pollutant List'!$A$7:$A$614,MATCH($D361,'DEQ Pollutant List'!$C$7:$C$614,0)),INDEX('DEQ Pollutant List'!$A$7:$A$614,MATCH($C361,'DEQ Pollutant List'!$B$7:$B$614,0))),"")</f>
        <v/>
      </c>
      <c r="F361" s="93"/>
      <c r="G361" s="94"/>
      <c r="H361" s="80"/>
      <c r="I361" s="77"/>
      <c r="J361" s="81"/>
      <c r="K361" s="79"/>
      <c r="L361" s="77"/>
      <c r="M361" s="81"/>
      <c r="N361" s="79"/>
    </row>
    <row r="362" spans="1:14" x14ac:dyDescent="0.25">
      <c r="A362" s="59"/>
      <c r="B362" s="90"/>
      <c r="C362" s="89"/>
      <c r="D362" s="61" t="str">
        <f>IFERROR(IF(C362="No CAS","",INDEX('DEQ Pollutant List'!$C$7:$C$614,MATCH('5. Pollutant Emissions - MB'!C362,'DEQ Pollutant List'!$B$7:$B$614,0))),"")</f>
        <v/>
      </c>
      <c r="E362" s="201" t="str">
        <f>IFERROR(IF(OR($C362="",$C362="No CAS"),INDEX('DEQ Pollutant List'!$A$7:$A$614,MATCH($D362,'DEQ Pollutant List'!$C$7:$C$614,0)),INDEX('DEQ Pollutant List'!$A$7:$A$614,MATCH($C362,'DEQ Pollutant List'!$B$7:$B$614,0))),"")</f>
        <v/>
      </c>
      <c r="F362" s="93"/>
      <c r="G362" s="94"/>
      <c r="H362" s="80"/>
      <c r="I362" s="77"/>
      <c r="J362" s="81"/>
      <c r="K362" s="79"/>
      <c r="L362" s="77"/>
      <c r="M362" s="81"/>
      <c r="N362" s="79"/>
    </row>
    <row r="363" spans="1:14" x14ac:dyDescent="0.25">
      <c r="A363" s="59"/>
      <c r="B363" s="90"/>
      <c r="C363" s="89"/>
      <c r="D363" s="61" t="str">
        <f>IFERROR(IF(C363="No CAS","",INDEX('DEQ Pollutant List'!$C$7:$C$614,MATCH('5. Pollutant Emissions - MB'!C363,'DEQ Pollutant List'!$B$7:$B$614,0))),"")</f>
        <v/>
      </c>
      <c r="E363" s="201" t="str">
        <f>IFERROR(IF(OR($C363="",$C363="No CAS"),INDEX('DEQ Pollutant List'!$A$7:$A$614,MATCH($D363,'DEQ Pollutant List'!$C$7:$C$614,0)),INDEX('DEQ Pollutant List'!$A$7:$A$614,MATCH($C363,'DEQ Pollutant List'!$B$7:$B$614,0))),"")</f>
        <v/>
      </c>
      <c r="F363" s="93"/>
      <c r="G363" s="94"/>
      <c r="H363" s="80"/>
      <c r="I363" s="77"/>
      <c r="J363" s="81"/>
      <c r="K363" s="79"/>
      <c r="L363" s="77"/>
      <c r="M363" s="81"/>
      <c r="N363" s="79"/>
    </row>
    <row r="364" spans="1:14" x14ac:dyDescent="0.25">
      <c r="A364" s="59"/>
      <c r="B364" s="90"/>
      <c r="C364" s="89"/>
      <c r="D364" s="61" t="str">
        <f>IFERROR(IF(C364="No CAS","",INDEX('DEQ Pollutant List'!$C$7:$C$614,MATCH('5. Pollutant Emissions - MB'!C364,'DEQ Pollutant List'!$B$7:$B$614,0))),"")</f>
        <v/>
      </c>
      <c r="E364" s="201" t="str">
        <f>IFERROR(IF(OR($C364="",$C364="No CAS"),INDEX('DEQ Pollutant List'!$A$7:$A$614,MATCH($D364,'DEQ Pollutant List'!$C$7:$C$614,0)),INDEX('DEQ Pollutant List'!$A$7:$A$614,MATCH($C364,'DEQ Pollutant List'!$B$7:$B$614,0))),"")</f>
        <v/>
      </c>
      <c r="F364" s="93"/>
      <c r="G364" s="94"/>
      <c r="H364" s="80"/>
      <c r="I364" s="77"/>
      <c r="J364" s="81"/>
      <c r="K364" s="79"/>
      <c r="L364" s="77"/>
      <c r="M364" s="81"/>
      <c r="N364" s="79"/>
    </row>
    <row r="365" spans="1:14" x14ac:dyDescent="0.25">
      <c r="A365" s="59"/>
      <c r="B365" s="90"/>
      <c r="C365" s="89"/>
      <c r="D365" s="61" t="str">
        <f>IFERROR(IF(C365="No CAS","",INDEX('DEQ Pollutant List'!$C$7:$C$614,MATCH('5. Pollutant Emissions - MB'!C365,'DEQ Pollutant List'!$B$7:$B$614,0))),"")</f>
        <v/>
      </c>
      <c r="E365" s="201" t="str">
        <f>IFERROR(IF(OR($C365="",$C365="No CAS"),INDEX('DEQ Pollutant List'!$A$7:$A$614,MATCH($D365,'DEQ Pollutant List'!$C$7:$C$614,0)),INDEX('DEQ Pollutant List'!$A$7:$A$614,MATCH($C365,'DEQ Pollutant List'!$B$7:$B$614,0))),"")</f>
        <v/>
      </c>
      <c r="F365" s="93"/>
      <c r="G365" s="94"/>
      <c r="H365" s="80"/>
      <c r="I365" s="77"/>
      <c r="J365" s="81"/>
      <c r="K365" s="79"/>
      <c r="L365" s="77"/>
      <c r="M365" s="81"/>
      <c r="N365" s="79"/>
    </row>
    <row r="366" spans="1:14" x14ac:dyDescent="0.25">
      <c r="A366" s="59"/>
      <c r="B366" s="90"/>
      <c r="C366" s="89"/>
      <c r="D366" s="61" t="str">
        <f>IFERROR(IF(C366="No CAS","",INDEX('DEQ Pollutant List'!$C$7:$C$614,MATCH('5. Pollutant Emissions - MB'!C366,'DEQ Pollutant List'!$B$7:$B$614,0))),"")</f>
        <v/>
      </c>
      <c r="E366" s="201" t="str">
        <f>IFERROR(IF(OR($C366="",$C366="No CAS"),INDEX('DEQ Pollutant List'!$A$7:$A$614,MATCH($D366,'DEQ Pollutant List'!$C$7:$C$614,0)),INDEX('DEQ Pollutant List'!$A$7:$A$614,MATCH($C366,'DEQ Pollutant List'!$B$7:$B$614,0))),"")</f>
        <v/>
      </c>
      <c r="F366" s="93"/>
      <c r="G366" s="94"/>
      <c r="H366" s="80"/>
      <c r="I366" s="77"/>
      <c r="J366" s="81"/>
      <c r="K366" s="79"/>
      <c r="L366" s="77"/>
      <c r="M366" s="81"/>
      <c r="N366" s="79"/>
    </row>
    <row r="367" spans="1:14" x14ac:dyDescent="0.25">
      <c r="A367" s="59"/>
      <c r="B367" s="90"/>
      <c r="C367" s="89"/>
      <c r="D367" s="61" t="str">
        <f>IFERROR(IF(C367="No CAS","",INDEX('DEQ Pollutant List'!$C$7:$C$614,MATCH('5. Pollutant Emissions - MB'!C367,'DEQ Pollutant List'!$B$7:$B$614,0))),"")</f>
        <v/>
      </c>
      <c r="E367" s="201" t="str">
        <f>IFERROR(IF(OR($C367="",$C367="No CAS"),INDEX('DEQ Pollutant List'!$A$7:$A$614,MATCH($D367,'DEQ Pollutant List'!$C$7:$C$614,0)),INDEX('DEQ Pollutant List'!$A$7:$A$614,MATCH($C367,'DEQ Pollutant List'!$B$7:$B$614,0))),"")</f>
        <v/>
      </c>
      <c r="F367" s="93"/>
      <c r="G367" s="94"/>
      <c r="H367" s="80"/>
      <c r="I367" s="77"/>
      <c r="J367" s="81"/>
      <c r="K367" s="79"/>
      <c r="L367" s="77"/>
      <c r="M367" s="81"/>
      <c r="N367" s="79"/>
    </row>
    <row r="368" spans="1:14" x14ac:dyDescent="0.25">
      <c r="A368" s="59"/>
      <c r="B368" s="90"/>
      <c r="C368" s="89"/>
      <c r="D368" s="61" t="str">
        <f>IFERROR(IF(C368="No CAS","",INDEX('DEQ Pollutant List'!$C$7:$C$614,MATCH('5. Pollutant Emissions - MB'!C368,'DEQ Pollutant List'!$B$7:$B$614,0))),"")</f>
        <v/>
      </c>
      <c r="E368" s="201" t="str">
        <f>IFERROR(IF(OR($C368="",$C368="No CAS"),INDEX('DEQ Pollutant List'!$A$7:$A$614,MATCH($D368,'DEQ Pollutant List'!$C$7:$C$614,0)),INDEX('DEQ Pollutant List'!$A$7:$A$614,MATCH($C368,'DEQ Pollutant List'!$B$7:$B$614,0))),"")</f>
        <v/>
      </c>
      <c r="F368" s="93"/>
      <c r="G368" s="94"/>
      <c r="H368" s="80"/>
      <c r="I368" s="77"/>
      <c r="J368" s="81"/>
      <c r="K368" s="79"/>
      <c r="L368" s="77"/>
      <c r="M368" s="81"/>
      <c r="N368" s="79"/>
    </row>
    <row r="369" spans="1:14" x14ac:dyDescent="0.25">
      <c r="A369" s="59"/>
      <c r="B369" s="90"/>
      <c r="C369" s="89"/>
      <c r="D369" s="61" t="str">
        <f>IFERROR(IF(C369="No CAS","",INDEX('DEQ Pollutant List'!$C$7:$C$614,MATCH('5. Pollutant Emissions - MB'!C369,'DEQ Pollutant List'!$B$7:$B$614,0))),"")</f>
        <v/>
      </c>
      <c r="E369" s="201" t="str">
        <f>IFERROR(IF(OR($C369="",$C369="No CAS"),INDEX('DEQ Pollutant List'!$A$7:$A$614,MATCH($D369,'DEQ Pollutant List'!$C$7:$C$614,0)),INDEX('DEQ Pollutant List'!$A$7:$A$614,MATCH($C369,'DEQ Pollutant List'!$B$7:$B$614,0))),"")</f>
        <v/>
      </c>
      <c r="F369" s="93"/>
      <c r="G369" s="94"/>
      <c r="H369" s="80"/>
      <c r="I369" s="77"/>
      <c r="J369" s="81"/>
      <c r="K369" s="79"/>
      <c r="L369" s="77"/>
      <c r="M369" s="81"/>
      <c r="N369" s="79"/>
    </row>
    <row r="370" spans="1:14" x14ac:dyDescent="0.25">
      <c r="A370" s="59"/>
      <c r="B370" s="90"/>
      <c r="C370" s="89"/>
      <c r="D370" s="61" t="str">
        <f>IFERROR(IF(C370="No CAS","",INDEX('DEQ Pollutant List'!$C$7:$C$614,MATCH('5. Pollutant Emissions - MB'!C370,'DEQ Pollutant List'!$B$7:$B$614,0))),"")</f>
        <v/>
      </c>
      <c r="E370" s="201" t="str">
        <f>IFERROR(IF(OR($C370="",$C370="No CAS"),INDEX('DEQ Pollutant List'!$A$7:$A$614,MATCH($D370,'DEQ Pollutant List'!$C$7:$C$614,0)),INDEX('DEQ Pollutant List'!$A$7:$A$614,MATCH($C370,'DEQ Pollutant List'!$B$7:$B$614,0))),"")</f>
        <v/>
      </c>
      <c r="F370" s="93"/>
      <c r="G370" s="94"/>
      <c r="H370" s="80"/>
      <c r="I370" s="77"/>
      <c r="J370" s="81"/>
      <c r="K370" s="79"/>
      <c r="L370" s="77"/>
      <c r="M370" s="81"/>
      <c r="N370" s="79"/>
    </row>
    <row r="371" spans="1:14" x14ac:dyDescent="0.25">
      <c r="A371" s="59"/>
      <c r="B371" s="90"/>
      <c r="C371" s="89"/>
      <c r="D371" s="61" t="str">
        <f>IFERROR(IF(C371="No CAS","",INDEX('DEQ Pollutant List'!$C$7:$C$614,MATCH('5. Pollutant Emissions - MB'!C371,'DEQ Pollutant List'!$B$7:$B$614,0))),"")</f>
        <v/>
      </c>
      <c r="E371" s="201" t="str">
        <f>IFERROR(IF(OR($C371="",$C371="No CAS"),INDEX('DEQ Pollutant List'!$A$7:$A$614,MATCH($D371,'DEQ Pollutant List'!$C$7:$C$614,0)),INDEX('DEQ Pollutant List'!$A$7:$A$614,MATCH($C371,'DEQ Pollutant List'!$B$7:$B$614,0))),"")</f>
        <v/>
      </c>
      <c r="F371" s="93"/>
      <c r="G371" s="94"/>
      <c r="H371" s="80"/>
      <c r="I371" s="77"/>
      <c r="J371" s="81"/>
      <c r="K371" s="79"/>
      <c r="L371" s="77"/>
      <c r="M371" s="81"/>
      <c r="N371" s="79"/>
    </row>
    <row r="372" spans="1:14" x14ac:dyDescent="0.25">
      <c r="A372" s="59"/>
      <c r="B372" s="90"/>
      <c r="C372" s="89"/>
      <c r="D372" s="61" t="str">
        <f>IFERROR(IF(C372="No CAS","",INDEX('DEQ Pollutant List'!$C$7:$C$614,MATCH('5. Pollutant Emissions - MB'!C372,'DEQ Pollutant List'!$B$7:$B$614,0))),"")</f>
        <v/>
      </c>
      <c r="E372" s="201" t="str">
        <f>IFERROR(IF(OR($C372="",$C372="No CAS"),INDEX('DEQ Pollutant List'!$A$7:$A$614,MATCH($D372,'DEQ Pollutant List'!$C$7:$C$614,0)),INDEX('DEQ Pollutant List'!$A$7:$A$614,MATCH($C372,'DEQ Pollutant List'!$B$7:$B$614,0))),"")</f>
        <v/>
      </c>
      <c r="F372" s="93"/>
      <c r="G372" s="94"/>
      <c r="H372" s="80"/>
      <c r="I372" s="77"/>
      <c r="J372" s="81"/>
      <c r="K372" s="79"/>
      <c r="L372" s="77"/>
      <c r="M372" s="81"/>
      <c r="N372" s="79"/>
    </row>
    <row r="373" spans="1:14" x14ac:dyDescent="0.25">
      <c r="A373" s="59"/>
      <c r="B373" s="90"/>
      <c r="C373" s="89"/>
      <c r="D373" s="61" t="str">
        <f>IFERROR(IF(C373="No CAS","",INDEX('DEQ Pollutant List'!$C$7:$C$614,MATCH('5. Pollutant Emissions - MB'!C373,'DEQ Pollutant List'!$B$7:$B$614,0))),"")</f>
        <v/>
      </c>
      <c r="E373" s="201" t="str">
        <f>IFERROR(IF(OR($C373="",$C373="No CAS"),INDEX('DEQ Pollutant List'!$A$7:$A$614,MATCH($D373,'DEQ Pollutant List'!$C$7:$C$614,0)),INDEX('DEQ Pollutant List'!$A$7:$A$614,MATCH($C373,'DEQ Pollutant List'!$B$7:$B$614,0))),"")</f>
        <v/>
      </c>
      <c r="F373" s="93"/>
      <c r="G373" s="94"/>
      <c r="H373" s="80"/>
      <c r="I373" s="77"/>
      <c r="J373" s="81"/>
      <c r="K373" s="79"/>
      <c r="L373" s="77"/>
      <c r="M373" s="81"/>
      <c r="N373" s="79"/>
    </row>
    <row r="374" spans="1:14" x14ac:dyDescent="0.25">
      <c r="A374" s="59"/>
      <c r="B374" s="90"/>
      <c r="C374" s="89"/>
      <c r="D374" s="61" t="str">
        <f>IFERROR(IF(C374="No CAS","",INDEX('DEQ Pollutant List'!$C$7:$C$614,MATCH('5. Pollutant Emissions - MB'!C374,'DEQ Pollutant List'!$B$7:$B$614,0))),"")</f>
        <v/>
      </c>
      <c r="E374" s="201" t="str">
        <f>IFERROR(IF(OR($C374="",$C374="No CAS"),INDEX('DEQ Pollutant List'!$A$7:$A$614,MATCH($D374,'DEQ Pollutant List'!$C$7:$C$614,0)),INDEX('DEQ Pollutant List'!$A$7:$A$614,MATCH($C374,'DEQ Pollutant List'!$B$7:$B$614,0))),"")</f>
        <v/>
      </c>
      <c r="F374" s="93"/>
      <c r="G374" s="94"/>
      <c r="H374" s="80"/>
      <c r="I374" s="77"/>
      <c r="J374" s="81"/>
      <c r="K374" s="79"/>
      <c r="L374" s="77"/>
      <c r="M374" s="81"/>
      <c r="N374" s="79"/>
    </row>
    <row r="375" spans="1:14" x14ac:dyDescent="0.25">
      <c r="A375" s="59"/>
      <c r="B375" s="90"/>
      <c r="C375" s="89"/>
      <c r="D375" s="61" t="str">
        <f>IFERROR(IF(C375="No CAS","",INDEX('DEQ Pollutant List'!$C$7:$C$614,MATCH('5. Pollutant Emissions - MB'!C375,'DEQ Pollutant List'!$B$7:$B$614,0))),"")</f>
        <v/>
      </c>
      <c r="E375" s="201" t="str">
        <f>IFERROR(IF(OR($C375="",$C375="No CAS"),INDEX('DEQ Pollutant List'!$A$7:$A$614,MATCH($D375,'DEQ Pollutant List'!$C$7:$C$614,0)),INDEX('DEQ Pollutant List'!$A$7:$A$614,MATCH($C375,'DEQ Pollutant List'!$B$7:$B$614,0))),"")</f>
        <v/>
      </c>
      <c r="F375" s="93"/>
      <c r="G375" s="94"/>
      <c r="H375" s="80"/>
      <c r="I375" s="77"/>
      <c r="J375" s="81"/>
      <c r="K375" s="79"/>
      <c r="L375" s="77"/>
      <c r="M375" s="81"/>
      <c r="N375" s="79"/>
    </row>
    <row r="376" spans="1:14" x14ac:dyDescent="0.25">
      <c r="A376" s="59"/>
      <c r="B376" s="90"/>
      <c r="C376" s="89"/>
      <c r="D376" s="61" t="str">
        <f>IFERROR(IF(C376="No CAS","",INDEX('DEQ Pollutant List'!$C$7:$C$614,MATCH('5. Pollutant Emissions - MB'!C376,'DEQ Pollutant List'!$B$7:$B$614,0))),"")</f>
        <v/>
      </c>
      <c r="E376" s="201" t="str">
        <f>IFERROR(IF(OR($C376="",$C376="No CAS"),INDEX('DEQ Pollutant List'!$A$7:$A$614,MATCH($D376,'DEQ Pollutant List'!$C$7:$C$614,0)),INDEX('DEQ Pollutant List'!$A$7:$A$614,MATCH($C376,'DEQ Pollutant List'!$B$7:$B$614,0))),"")</f>
        <v/>
      </c>
      <c r="F376" s="93"/>
      <c r="G376" s="94"/>
      <c r="H376" s="80"/>
      <c r="I376" s="77"/>
      <c r="J376" s="81"/>
      <c r="K376" s="79"/>
      <c r="L376" s="77"/>
      <c r="M376" s="81"/>
      <c r="N376" s="79"/>
    </row>
    <row r="377" spans="1:14" x14ac:dyDescent="0.25">
      <c r="A377" s="59"/>
      <c r="B377" s="90"/>
      <c r="C377" s="89"/>
      <c r="D377" s="61" t="str">
        <f>IFERROR(IF(C377="No CAS","",INDEX('DEQ Pollutant List'!$C$7:$C$614,MATCH('5. Pollutant Emissions - MB'!C377,'DEQ Pollutant List'!$B$7:$B$614,0))),"")</f>
        <v/>
      </c>
      <c r="E377" s="201" t="str">
        <f>IFERROR(IF(OR($C377="",$C377="No CAS"),INDEX('DEQ Pollutant List'!$A$7:$A$614,MATCH($D377,'DEQ Pollutant List'!$C$7:$C$614,0)),INDEX('DEQ Pollutant List'!$A$7:$A$614,MATCH($C377,'DEQ Pollutant List'!$B$7:$B$614,0))),"")</f>
        <v/>
      </c>
      <c r="F377" s="93"/>
      <c r="G377" s="94"/>
      <c r="H377" s="80"/>
      <c r="I377" s="77"/>
      <c r="J377" s="81"/>
      <c r="K377" s="79"/>
      <c r="L377" s="77"/>
      <c r="M377" s="81"/>
      <c r="N377" s="79"/>
    </row>
    <row r="378" spans="1:14" x14ac:dyDescent="0.25">
      <c r="A378" s="59"/>
      <c r="B378" s="90"/>
      <c r="C378" s="89"/>
      <c r="D378" s="61" t="str">
        <f>IFERROR(IF(C378="No CAS","",INDEX('DEQ Pollutant List'!$C$7:$C$614,MATCH('5. Pollutant Emissions - MB'!C378,'DEQ Pollutant List'!$B$7:$B$614,0))),"")</f>
        <v/>
      </c>
      <c r="E378" s="201" t="str">
        <f>IFERROR(IF(OR($C378="",$C378="No CAS"),INDEX('DEQ Pollutant List'!$A$7:$A$614,MATCH($D378,'DEQ Pollutant List'!$C$7:$C$614,0)),INDEX('DEQ Pollutant List'!$A$7:$A$614,MATCH($C378,'DEQ Pollutant List'!$B$7:$B$614,0))),"")</f>
        <v/>
      </c>
      <c r="F378" s="93"/>
      <c r="G378" s="94"/>
      <c r="H378" s="80"/>
      <c r="I378" s="77"/>
      <c r="J378" s="81"/>
      <c r="K378" s="79"/>
      <c r="L378" s="77"/>
      <c r="M378" s="81"/>
      <c r="N378" s="79"/>
    </row>
    <row r="379" spans="1:14" x14ac:dyDescent="0.25">
      <c r="A379" s="59"/>
      <c r="B379" s="90"/>
      <c r="C379" s="89"/>
      <c r="D379" s="61" t="str">
        <f>IFERROR(IF(C379="No CAS","",INDEX('DEQ Pollutant List'!$C$7:$C$614,MATCH('5. Pollutant Emissions - MB'!C379,'DEQ Pollutant List'!$B$7:$B$614,0))),"")</f>
        <v/>
      </c>
      <c r="E379" s="201" t="str">
        <f>IFERROR(IF(OR($C379="",$C379="No CAS"),INDEX('DEQ Pollutant List'!$A$7:$A$614,MATCH($D379,'DEQ Pollutant List'!$C$7:$C$614,0)),INDEX('DEQ Pollutant List'!$A$7:$A$614,MATCH($C379,'DEQ Pollutant List'!$B$7:$B$614,0))),"")</f>
        <v/>
      </c>
      <c r="F379" s="93"/>
      <c r="G379" s="94"/>
      <c r="H379" s="80"/>
      <c r="I379" s="77"/>
      <c r="J379" s="81"/>
      <c r="K379" s="79"/>
      <c r="L379" s="77"/>
      <c r="M379" s="81"/>
      <c r="N379" s="79"/>
    </row>
    <row r="380" spans="1:14" x14ac:dyDescent="0.25">
      <c r="A380" s="59"/>
      <c r="B380" s="90"/>
      <c r="C380" s="89"/>
      <c r="D380" s="61" t="str">
        <f>IFERROR(IF(C380="No CAS","",INDEX('DEQ Pollutant List'!$C$7:$C$614,MATCH('5. Pollutant Emissions - MB'!C380,'DEQ Pollutant List'!$B$7:$B$614,0))),"")</f>
        <v/>
      </c>
      <c r="E380" s="201" t="str">
        <f>IFERROR(IF(OR($C380="",$C380="No CAS"),INDEX('DEQ Pollutant List'!$A$7:$A$614,MATCH($D380,'DEQ Pollutant List'!$C$7:$C$614,0)),INDEX('DEQ Pollutant List'!$A$7:$A$614,MATCH($C380,'DEQ Pollutant List'!$B$7:$B$614,0))),"")</f>
        <v/>
      </c>
      <c r="F380" s="93"/>
      <c r="G380" s="94"/>
      <c r="H380" s="80"/>
      <c r="I380" s="77"/>
      <c r="J380" s="81"/>
      <c r="K380" s="79"/>
      <c r="L380" s="77"/>
      <c r="M380" s="81"/>
      <c r="N380" s="79"/>
    </row>
    <row r="381" spans="1:14" x14ac:dyDescent="0.25">
      <c r="A381" s="59"/>
      <c r="B381" s="90"/>
      <c r="C381" s="89"/>
      <c r="D381" s="61" t="str">
        <f>IFERROR(IF(C381="No CAS","",INDEX('DEQ Pollutant List'!$C$7:$C$614,MATCH('5. Pollutant Emissions - MB'!C381,'DEQ Pollutant List'!$B$7:$B$614,0))),"")</f>
        <v/>
      </c>
      <c r="E381" s="201" t="str">
        <f>IFERROR(IF(OR($C381="",$C381="No CAS"),INDEX('DEQ Pollutant List'!$A$7:$A$614,MATCH($D381,'DEQ Pollutant List'!$C$7:$C$614,0)),INDEX('DEQ Pollutant List'!$A$7:$A$614,MATCH($C381,'DEQ Pollutant List'!$B$7:$B$614,0))),"")</f>
        <v/>
      </c>
      <c r="F381" s="93"/>
      <c r="G381" s="94"/>
      <c r="H381" s="80"/>
      <c r="I381" s="77"/>
      <c r="J381" s="81"/>
      <c r="K381" s="79"/>
      <c r="L381" s="77"/>
      <c r="M381" s="81"/>
      <c r="N381" s="79"/>
    </row>
    <row r="382" spans="1:14" x14ac:dyDescent="0.25">
      <c r="A382" s="59"/>
      <c r="B382" s="90"/>
      <c r="C382" s="89"/>
      <c r="D382" s="61" t="str">
        <f>IFERROR(IF(C382="No CAS","",INDEX('DEQ Pollutant List'!$C$7:$C$614,MATCH('5. Pollutant Emissions - MB'!C382,'DEQ Pollutant List'!$B$7:$B$614,0))),"")</f>
        <v/>
      </c>
      <c r="E382" s="201" t="str">
        <f>IFERROR(IF(OR($C382="",$C382="No CAS"),INDEX('DEQ Pollutant List'!$A$7:$A$614,MATCH($D382,'DEQ Pollutant List'!$C$7:$C$614,0)),INDEX('DEQ Pollutant List'!$A$7:$A$614,MATCH($C382,'DEQ Pollutant List'!$B$7:$B$614,0))),"")</f>
        <v/>
      </c>
      <c r="F382" s="93"/>
      <c r="G382" s="94"/>
      <c r="H382" s="80"/>
      <c r="I382" s="77"/>
      <c r="J382" s="81"/>
      <c r="K382" s="79"/>
      <c r="L382" s="77"/>
      <c r="M382" s="81"/>
      <c r="N382" s="79"/>
    </row>
    <row r="383" spans="1:14" x14ac:dyDescent="0.25">
      <c r="A383" s="59"/>
      <c r="B383" s="90"/>
      <c r="C383" s="89"/>
      <c r="D383" s="61" t="str">
        <f>IFERROR(IF(C383="No CAS","",INDEX('DEQ Pollutant List'!$C$7:$C$614,MATCH('5. Pollutant Emissions - MB'!C383,'DEQ Pollutant List'!$B$7:$B$614,0))),"")</f>
        <v/>
      </c>
      <c r="E383" s="201" t="str">
        <f>IFERROR(IF(OR($C383="",$C383="No CAS"),INDEX('DEQ Pollutant List'!$A$7:$A$614,MATCH($D383,'DEQ Pollutant List'!$C$7:$C$614,0)),INDEX('DEQ Pollutant List'!$A$7:$A$614,MATCH($C383,'DEQ Pollutant List'!$B$7:$B$614,0))),"")</f>
        <v/>
      </c>
      <c r="F383" s="93"/>
      <c r="G383" s="94"/>
      <c r="H383" s="80"/>
      <c r="I383" s="77"/>
      <c r="J383" s="81"/>
      <c r="K383" s="79"/>
      <c r="L383" s="77"/>
      <c r="M383" s="81"/>
      <c r="N383" s="79"/>
    </row>
    <row r="384" spans="1:14" x14ac:dyDescent="0.25">
      <c r="A384" s="59"/>
      <c r="B384" s="90"/>
      <c r="C384" s="89"/>
      <c r="D384" s="61" t="str">
        <f>IFERROR(IF(C384="No CAS","",INDEX('DEQ Pollutant List'!$C$7:$C$614,MATCH('5. Pollutant Emissions - MB'!C384,'DEQ Pollutant List'!$B$7:$B$614,0))),"")</f>
        <v/>
      </c>
      <c r="E384" s="201" t="str">
        <f>IFERROR(IF(OR($C384="",$C384="No CAS"),INDEX('DEQ Pollutant List'!$A$7:$A$614,MATCH($D384,'DEQ Pollutant List'!$C$7:$C$614,0)),INDEX('DEQ Pollutant List'!$A$7:$A$614,MATCH($C384,'DEQ Pollutant List'!$B$7:$B$614,0))),"")</f>
        <v/>
      </c>
      <c r="F384" s="93"/>
      <c r="G384" s="94"/>
      <c r="H384" s="80"/>
      <c r="I384" s="77"/>
      <c r="J384" s="81"/>
      <c r="K384" s="79"/>
      <c r="L384" s="77"/>
      <c r="M384" s="81"/>
      <c r="N384" s="79"/>
    </row>
    <row r="385" spans="1:14" x14ac:dyDescent="0.25">
      <c r="A385" s="59"/>
      <c r="B385" s="90"/>
      <c r="C385" s="89"/>
      <c r="D385" s="61" t="str">
        <f>IFERROR(IF(C385="No CAS","",INDEX('DEQ Pollutant List'!$C$7:$C$614,MATCH('5. Pollutant Emissions - MB'!C385,'DEQ Pollutant List'!$B$7:$B$614,0))),"")</f>
        <v/>
      </c>
      <c r="E385" s="201" t="str">
        <f>IFERROR(IF(OR($C385="",$C385="No CAS"),INDEX('DEQ Pollutant List'!$A$7:$A$614,MATCH($D385,'DEQ Pollutant List'!$C$7:$C$614,0)),INDEX('DEQ Pollutant List'!$A$7:$A$614,MATCH($C385,'DEQ Pollutant List'!$B$7:$B$614,0))),"")</f>
        <v/>
      </c>
      <c r="F385" s="93"/>
      <c r="G385" s="94"/>
      <c r="H385" s="80"/>
      <c r="I385" s="77"/>
      <c r="J385" s="81"/>
      <c r="K385" s="79"/>
      <c r="L385" s="77"/>
      <c r="M385" s="81"/>
      <c r="N385" s="79"/>
    </row>
    <row r="386" spans="1:14" x14ac:dyDescent="0.25">
      <c r="A386" s="59"/>
      <c r="B386" s="90"/>
      <c r="C386" s="89"/>
      <c r="D386" s="61" t="str">
        <f>IFERROR(IF(C386="No CAS","",INDEX('DEQ Pollutant List'!$C$7:$C$614,MATCH('5. Pollutant Emissions - MB'!C386,'DEQ Pollutant List'!$B$7:$B$614,0))),"")</f>
        <v/>
      </c>
      <c r="E386" s="201" t="str">
        <f>IFERROR(IF(OR($C386="",$C386="No CAS"),INDEX('DEQ Pollutant List'!$A$7:$A$614,MATCH($D386,'DEQ Pollutant List'!$C$7:$C$614,0)),INDEX('DEQ Pollutant List'!$A$7:$A$614,MATCH($C386,'DEQ Pollutant List'!$B$7:$B$614,0))),"")</f>
        <v/>
      </c>
      <c r="F386" s="93"/>
      <c r="G386" s="94"/>
      <c r="H386" s="80"/>
      <c r="I386" s="77"/>
      <c r="J386" s="81"/>
      <c r="K386" s="79"/>
      <c r="L386" s="77"/>
      <c r="M386" s="81"/>
      <c r="N386" s="79"/>
    </row>
    <row r="387" spans="1:14" x14ac:dyDescent="0.25">
      <c r="A387" s="59"/>
      <c r="B387" s="90"/>
      <c r="C387" s="89"/>
      <c r="D387" s="61" t="str">
        <f>IFERROR(IF(C387="No CAS","",INDEX('DEQ Pollutant List'!$C$7:$C$614,MATCH('5. Pollutant Emissions - MB'!C387,'DEQ Pollutant List'!$B$7:$B$614,0))),"")</f>
        <v/>
      </c>
      <c r="E387" s="201" t="str">
        <f>IFERROR(IF(OR($C387="",$C387="No CAS"),INDEX('DEQ Pollutant List'!$A$7:$A$614,MATCH($D387,'DEQ Pollutant List'!$C$7:$C$614,0)),INDEX('DEQ Pollutant List'!$A$7:$A$614,MATCH($C387,'DEQ Pollutant List'!$B$7:$B$614,0))),"")</f>
        <v/>
      </c>
      <c r="F387" s="93"/>
      <c r="G387" s="94"/>
      <c r="H387" s="80"/>
      <c r="I387" s="77"/>
      <c r="J387" s="81"/>
      <c r="K387" s="79"/>
      <c r="L387" s="77"/>
      <c r="M387" s="81"/>
      <c r="N387" s="79"/>
    </row>
    <row r="388" spans="1:14" x14ac:dyDescent="0.25">
      <c r="A388" s="59"/>
      <c r="B388" s="90"/>
      <c r="C388" s="89"/>
      <c r="D388" s="61" t="str">
        <f>IFERROR(IF(C388="No CAS","",INDEX('DEQ Pollutant List'!$C$7:$C$614,MATCH('5. Pollutant Emissions - MB'!C388,'DEQ Pollutant List'!$B$7:$B$614,0))),"")</f>
        <v/>
      </c>
      <c r="E388" s="201" t="str">
        <f>IFERROR(IF(OR($C388="",$C388="No CAS"),INDEX('DEQ Pollutant List'!$A$7:$A$614,MATCH($D388,'DEQ Pollutant List'!$C$7:$C$614,0)),INDEX('DEQ Pollutant List'!$A$7:$A$614,MATCH($C388,'DEQ Pollutant List'!$B$7:$B$614,0))),"")</f>
        <v/>
      </c>
      <c r="F388" s="93"/>
      <c r="G388" s="94"/>
      <c r="H388" s="80"/>
      <c r="I388" s="77"/>
      <c r="J388" s="81"/>
      <c r="K388" s="79"/>
      <c r="L388" s="77"/>
      <c r="M388" s="81"/>
      <c r="N388" s="79"/>
    </row>
    <row r="389" spans="1:14" x14ac:dyDescent="0.25">
      <c r="A389" s="59"/>
      <c r="B389" s="90"/>
      <c r="C389" s="89"/>
      <c r="D389" s="61" t="str">
        <f>IFERROR(IF(C389="No CAS","",INDEX('DEQ Pollutant List'!$C$7:$C$614,MATCH('5. Pollutant Emissions - MB'!C389,'DEQ Pollutant List'!$B$7:$B$614,0))),"")</f>
        <v/>
      </c>
      <c r="E389" s="201" t="str">
        <f>IFERROR(IF(OR($C389="",$C389="No CAS"),INDEX('DEQ Pollutant List'!$A$7:$A$614,MATCH($D389,'DEQ Pollutant List'!$C$7:$C$614,0)),INDEX('DEQ Pollutant List'!$A$7:$A$614,MATCH($C389,'DEQ Pollutant List'!$B$7:$B$614,0))),"")</f>
        <v/>
      </c>
      <c r="F389" s="93"/>
      <c r="G389" s="94"/>
      <c r="H389" s="80"/>
      <c r="I389" s="77"/>
      <c r="J389" s="81"/>
      <c r="K389" s="79"/>
      <c r="L389" s="77"/>
      <c r="M389" s="81"/>
      <c r="N389" s="79"/>
    </row>
    <row r="390" spans="1:14" x14ac:dyDescent="0.25">
      <c r="A390" s="59"/>
      <c r="B390" s="90"/>
      <c r="C390" s="89"/>
      <c r="D390" s="61" t="str">
        <f>IFERROR(IF(C390="No CAS","",INDEX('DEQ Pollutant List'!$C$7:$C$614,MATCH('5. Pollutant Emissions - MB'!C390,'DEQ Pollutant List'!$B$7:$B$614,0))),"")</f>
        <v/>
      </c>
      <c r="E390" s="201" t="str">
        <f>IFERROR(IF(OR($C390="",$C390="No CAS"),INDEX('DEQ Pollutant List'!$A$7:$A$614,MATCH($D390,'DEQ Pollutant List'!$C$7:$C$614,0)),INDEX('DEQ Pollutant List'!$A$7:$A$614,MATCH($C390,'DEQ Pollutant List'!$B$7:$B$614,0))),"")</f>
        <v/>
      </c>
      <c r="F390" s="93"/>
      <c r="G390" s="94"/>
      <c r="H390" s="80"/>
      <c r="I390" s="77"/>
      <c r="J390" s="81"/>
      <c r="K390" s="79"/>
      <c r="L390" s="77"/>
      <c r="M390" s="81"/>
      <c r="N390" s="79"/>
    </row>
    <row r="391" spans="1:14" x14ac:dyDescent="0.25">
      <c r="A391" s="59"/>
      <c r="B391" s="90"/>
      <c r="C391" s="89"/>
      <c r="D391" s="61" t="str">
        <f>IFERROR(IF(C391="No CAS","",INDEX('DEQ Pollutant List'!$C$7:$C$614,MATCH('5. Pollutant Emissions - MB'!C391,'DEQ Pollutant List'!$B$7:$B$614,0))),"")</f>
        <v/>
      </c>
      <c r="E391" s="201" t="str">
        <f>IFERROR(IF(OR($C391="",$C391="No CAS"),INDEX('DEQ Pollutant List'!$A$7:$A$614,MATCH($D391,'DEQ Pollutant List'!$C$7:$C$614,0)),INDEX('DEQ Pollutant List'!$A$7:$A$614,MATCH($C391,'DEQ Pollutant List'!$B$7:$B$614,0))),"")</f>
        <v/>
      </c>
      <c r="F391" s="93"/>
      <c r="G391" s="94"/>
      <c r="H391" s="80"/>
      <c r="I391" s="77"/>
      <c r="J391" s="81"/>
      <c r="K391" s="79"/>
      <c r="L391" s="77"/>
      <c r="M391" s="81"/>
      <c r="N391" s="79"/>
    </row>
    <row r="392" spans="1:14" x14ac:dyDescent="0.25">
      <c r="A392" s="59"/>
      <c r="B392" s="90"/>
      <c r="C392" s="89"/>
      <c r="D392" s="61" t="str">
        <f>IFERROR(IF(C392="No CAS","",INDEX('DEQ Pollutant List'!$C$7:$C$614,MATCH('5. Pollutant Emissions - MB'!C392,'DEQ Pollutant List'!$B$7:$B$614,0))),"")</f>
        <v/>
      </c>
      <c r="E392" s="201" t="str">
        <f>IFERROR(IF(OR($C392="",$C392="No CAS"),INDEX('DEQ Pollutant List'!$A$7:$A$614,MATCH($D392,'DEQ Pollutant List'!$C$7:$C$614,0)),INDEX('DEQ Pollutant List'!$A$7:$A$614,MATCH($C392,'DEQ Pollutant List'!$B$7:$B$614,0))),"")</f>
        <v/>
      </c>
      <c r="F392" s="93"/>
      <c r="G392" s="94"/>
      <c r="H392" s="80"/>
      <c r="I392" s="77"/>
      <c r="J392" s="81"/>
      <c r="K392" s="79"/>
      <c r="L392" s="77"/>
      <c r="M392" s="81"/>
      <c r="N392" s="79"/>
    </row>
    <row r="393" spans="1:14" x14ac:dyDescent="0.25">
      <c r="A393" s="59"/>
      <c r="B393" s="90"/>
      <c r="C393" s="89"/>
      <c r="D393" s="61" t="str">
        <f>IFERROR(IF(C393="No CAS","",INDEX('DEQ Pollutant List'!$C$7:$C$614,MATCH('5. Pollutant Emissions - MB'!C393,'DEQ Pollutant List'!$B$7:$B$614,0))),"")</f>
        <v/>
      </c>
      <c r="E393" s="201" t="str">
        <f>IFERROR(IF(OR($C393="",$C393="No CAS"),INDEX('DEQ Pollutant List'!$A$7:$A$614,MATCH($D393,'DEQ Pollutant List'!$C$7:$C$614,0)),INDEX('DEQ Pollutant List'!$A$7:$A$614,MATCH($C393,'DEQ Pollutant List'!$B$7:$B$614,0))),"")</f>
        <v/>
      </c>
      <c r="F393" s="93"/>
      <c r="G393" s="94"/>
      <c r="H393" s="80"/>
      <c r="I393" s="77"/>
      <c r="J393" s="81"/>
      <c r="K393" s="79"/>
      <c r="L393" s="77"/>
      <c r="M393" s="81"/>
      <c r="N393" s="79"/>
    </row>
    <row r="394" spans="1:14" x14ac:dyDescent="0.25">
      <c r="A394" s="59"/>
      <c r="B394" s="90"/>
      <c r="C394" s="89"/>
      <c r="D394" s="61" t="str">
        <f>IFERROR(IF(C394="No CAS","",INDEX('DEQ Pollutant List'!$C$7:$C$614,MATCH('5. Pollutant Emissions - MB'!C394,'DEQ Pollutant List'!$B$7:$B$614,0))),"")</f>
        <v/>
      </c>
      <c r="E394" s="201" t="str">
        <f>IFERROR(IF(OR($C394="",$C394="No CAS"),INDEX('DEQ Pollutant List'!$A$7:$A$614,MATCH($D394,'DEQ Pollutant List'!$C$7:$C$614,0)),INDEX('DEQ Pollutant List'!$A$7:$A$614,MATCH($C394,'DEQ Pollutant List'!$B$7:$B$614,0))),"")</f>
        <v/>
      </c>
      <c r="F394" s="93"/>
      <c r="G394" s="94"/>
      <c r="H394" s="80"/>
      <c r="I394" s="77"/>
      <c r="J394" s="81"/>
      <c r="K394" s="79"/>
      <c r="L394" s="77"/>
      <c r="M394" s="81"/>
      <c r="N394" s="79"/>
    </row>
    <row r="395" spans="1:14" x14ac:dyDescent="0.25">
      <c r="A395" s="59"/>
      <c r="B395" s="90"/>
      <c r="C395" s="89"/>
      <c r="D395" s="61" t="str">
        <f>IFERROR(IF(C395="No CAS","",INDEX('DEQ Pollutant List'!$C$7:$C$614,MATCH('5. Pollutant Emissions - MB'!C395,'DEQ Pollutant List'!$B$7:$B$614,0))),"")</f>
        <v/>
      </c>
      <c r="E395" s="201" t="str">
        <f>IFERROR(IF(OR($C395="",$C395="No CAS"),INDEX('DEQ Pollutant List'!$A$7:$A$614,MATCH($D395,'DEQ Pollutant List'!$C$7:$C$614,0)),INDEX('DEQ Pollutant List'!$A$7:$A$614,MATCH($C395,'DEQ Pollutant List'!$B$7:$B$614,0))),"")</f>
        <v/>
      </c>
      <c r="F395" s="93"/>
      <c r="G395" s="94"/>
      <c r="H395" s="80"/>
      <c r="I395" s="77"/>
      <c r="J395" s="81"/>
      <c r="K395" s="79"/>
      <c r="L395" s="77"/>
      <c r="M395" s="81"/>
      <c r="N395" s="79"/>
    </row>
    <row r="396" spans="1:14" x14ac:dyDescent="0.25">
      <c r="A396" s="59"/>
      <c r="B396" s="90"/>
      <c r="C396" s="89"/>
      <c r="D396" s="61" t="str">
        <f>IFERROR(IF(C396="No CAS","",INDEX('DEQ Pollutant List'!$C$7:$C$614,MATCH('5. Pollutant Emissions - MB'!C396,'DEQ Pollutant List'!$B$7:$B$614,0))),"")</f>
        <v/>
      </c>
      <c r="E396" s="201" t="str">
        <f>IFERROR(IF(OR($C396="",$C396="No CAS"),INDEX('DEQ Pollutant List'!$A$7:$A$614,MATCH($D396,'DEQ Pollutant List'!$C$7:$C$614,0)),INDEX('DEQ Pollutant List'!$A$7:$A$614,MATCH($C396,'DEQ Pollutant List'!$B$7:$B$614,0))),"")</f>
        <v/>
      </c>
      <c r="F396" s="93"/>
      <c r="G396" s="94"/>
      <c r="H396" s="80"/>
      <c r="I396" s="77"/>
      <c r="J396" s="81"/>
      <c r="K396" s="79"/>
      <c r="L396" s="77"/>
      <c r="M396" s="81"/>
      <c r="N396" s="79"/>
    </row>
    <row r="397" spans="1:14" x14ac:dyDescent="0.25">
      <c r="A397" s="59"/>
      <c r="B397" s="90"/>
      <c r="C397" s="89"/>
      <c r="D397" s="61" t="str">
        <f>IFERROR(IF(C397="No CAS","",INDEX('DEQ Pollutant List'!$C$7:$C$614,MATCH('5. Pollutant Emissions - MB'!C397,'DEQ Pollutant List'!$B$7:$B$614,0))),"")</f>
        <v/>
      </c>
      <c r="E397" s="201" t="str">
        <f>IFERROR(IF(OR($C397="",$C397="No CAS"),INDEX('DEQ Pollutant List'!$A$7:$A$614,MATCH($D397,'DEQ Pollutant List'!$C$7:$C$614,0)),INDEX('DEQ Pollutant List'!$A$7:$A$614,MATCH($C397,'DEQ Pollutant List'!$B$7:$B$614,0))),"")</f>
        <v/>
      </c>
      <c r="F397" s="93"/>
      <c r="G397" s="94"/>
      <c r="H397" s="80"/>
      <c r="I397" s="77"/>
      <c r="J397" s="81"/>
      <c r="K397" s="79"/>
      <c r="L397" s="77"/>
      <c r="M397" s="81"/>
      <c r="N397" s="79"/>
    </row>
    <row r="398" spans="1:14" x14ac:dyDescent="0.25">
      <c r="A398" s="59"/>
      <c r="B398" s="90"/>
      <c r="C398" s="89"/>
      <c r="D398" s="61" t="str">
        <f>IFERROR(IF(C398="No CAS","",INDEX('DEQ Pollutant List'!$C$7:$C$614,MATCH('5. Pollutant Emissions - MB'!C398,'DEQ Pollutant List'!$B$7:$B$614,0))),"")</f>
        <v/>
      </c>
      <c r="E398" s="201" t="str">
        <f>IFERROR(IF(OR($C398="",$C398="No CAS"),INDEX('DEQ Pollutant List'!$A$7:$A$614,MATCH($D398,'DEQ Pollutant List'!$C$7:$C$614,0)),INDEX('DEQ Pollutant List'!$A$7:$A$614,MATCH($C398,'DEQ Pollutant List'!$B$7:$B$614,0))),"")</f>
        <v/>
      </c>
      <c r="F398" s="93"/>
      <c r="G398" s="94"/>
      <c r="H398" s="80"/>
      <c r="I398" s="77"/>
      <c r="J398" s="81"/>
      <c r="K398" s="79"/>
      <c r="L398" s="77"/>
      <c r="M398" s="81"/>
      <c r="N398" s="79"/>
    </row>
    <row r="399" spans="1:14" x14ac:dyDescent="0.25">
      <c r="A399" s="59"/>
      <c r="B399" s="90"/>
      <c r="C399" s="89"/>
      <c r="D399" s="61" t="str">
        <f>IFERROR(IF(C399="No CAS","",INDEX('DEQ Pollutant List'!$C$7:$C$614,MATCH('5. Pollutant Emissions - MB'!C399,'DEQ Pollutant List'!$B$7:$B$614,0))),"")</f>
        <v/>
      </c>
      <c r="E399" s="201" t="str">
        <f>IFERROR(IF(OR($C399="",$C399="No CAS"),INDEX('DEQ Pollutant List'!$A$7:$A$614,MATCH($D399,'DEQ Pollutant List'!$C$7:$C$614,0)),INDEX('DEQ Pollutant List'!$A$7:$A$614,MATCH($C399,'DEQ Pollutant List'!$B$7:$B$614,0))),"")</f>
        <v/>
      </c>
      <c r="F399" s="93"/>
      <c r="G399" s="94"/>
      <c r="H399" s="80"/>
      <c r="I399" s="77"/>
      <c r="J399" s="81"/>
      <c r="K399" s="79"/>
      <c r="L399" s="77"/>
      <c r="M399" s="81"/>
      <c r="N399" s="79"/>
    </row>
    <row r="400" spans="1:14" x14ac:dyDescent="0.25">
      <c r="A400" s="59"/>
      <c r="B400" s="90"/>
      <c r="C400" s="89"/>
      <c r="D400" s="61" t="str">
        <f>IFERROR(IF(C400="No CAS","",INDEX('DEQ Pollutant List'!$C$7:$C$614,MATCH('5. Pollutant Emissions - MB'!C400,'DEQ Pollutant List'!$B$7:$B$614,0))),"")</f>
        <v/>
      </c>
      <c r="E400" s="201" t="str">
        <f>IFERROR(IF(OR($C400="",$C400="No CAS"),INDEX('DEQ Pollutant List'!$A$7:$A$614,MATCH($D400,'DEQ Pollutant List'!$C$7:$C$614,0)),INDEX('DEQ Pollutant List'!$A$7:$A$614,MATCH($C400,'DEQ Pollutant List'!$B$7:$B$614,0))),"")</f>
        <v/>
      </c>
      <c r="F400" s="93"/>
      <c r="G400" s="94"/>
      <c r="H400" s="80"/>
      <c r="I400" s="77"/>
      <c r="J400" s="81"/>
      <c r="K400" s="79"/>
      <c r="L400" s="77"/>
      <c r="M400" s="81"/>
      <c r="N400" s="79"/>
    </row>
    <row r="401" spans="1:14" x14ac:dyDescent="0.25">
      <c r="A401" s="59"/>
      <c r="B401" s="90"/>
      <c r="C401" s="89"/>
      <c r="D401" s="61" t="str">
        <f>IFERROR(IF(C401="No CAS","",INDEX('DEQ Pollutant List'!$C$7:$C$614,MATCH('5. Pollutant Emissions - MB'!C401,'DEQ Pollutant List'!$B$7:$B$614,0))),"")</f>
        <v/>
      </c>
      <c r="E401" s="201" t="str">
        <f>IFERROR(IF(OR($C401="",$C401="No CAS"),INDEX('DEQ Pollutant List'!$A$7:$A$614,MATCH($D401,'DEQ Pollutant List'!$C$7:$C$614,0)),INDEX('DEQ Pollutant List'!$A$7:$A$614,MATCH($C401,'DEQ Pollutant List'!$B$7:$B$614,0))),"")</f>
        <v/>
      </c>
      <c r="F401" s="93"/>
      <c r="G401" s="94"/>
      <c r="H401" s="80"/>
      <c r="I401" s="77"/>
      <c r="J401" s="81"/>
      <c r="K401" s="79"/>
      <c r="L401" s="77"/>
      <c r="M401" s="81"/>
      <c r="N401" s="79"/>
    </row>
    <row r="402" spans="1:14" x14ac:dyDescent="0.25">
      <c r="A402" s="59"/>
      <c r="B402" s="90"/>
      <c r="C402" s="89"/>
      <c r="D402" s="61" t="str">
        <f>IFERROR(IF(C402="No CAS","",INDEX('DEQ Pollutant List'!$C$7:$C$614,MATCH('5. Pollutant Emissions - MB'!C402,'DEQ Pollutant List'!$B$7:$B$614,0))),"")</f>
        <v/>
      </c>
      <c r="E402" s="201" t="str">
        <f>IFERROR(IF(OR($C402="",$C402="No CAS"),INDEX('DEQ Pollutant List'!$A$7:$A$614,MATCH($D402,'DEQ Pollutant List'!$C$7:$C$614,0)),INDEX('DEQ Pollutant List'!$A$7:$A$614,MATCH($C402,'DEQ Pollutant List'!$B$7:$B$614,0))),"")</f>
        <v/>
      </c>
      <c r="F402" s="93"/>
      <c r="G402" s="94"/>
      <c r="H402" s="80"/>
      <c r="I402" s="77"/>
      <c r="J402" s="81"/>
      <c r="K402" s="79"/>
      <c r="L402" s="77"/>
      <c r="M402" s="81"/>
      <c r="N402" s="79"/>
    </row>
    <row r="403" spans="1:14" x14ac:dyDescent="0.25">
      <c r="A403" s="59"/>
      <c r="B403" s="90"/>
      <c r="C403" s="89"/>
      <c r="D403" s="61" t="str">
        <f>IFERROR(IF(C403="No CAS","",INDEX('DEQ Pollutant List'!$C$7:$C$614,MATCH('5. Pollutant Emissions - MB'!C403,'DEQ Pollutant List'!$B$7:$B$614,0))),"")</f>
        <v/>
      </c>
      <c r="E403" s="201" t="str">
        <f>IFERROR(IF(OR($C403="",$C403="No CAS"),INDEX('DEQ Pollutant List'!$A$7:$A$614,MATCH($D403,'DEQ Pollutant List'!$C$7:$C$614,0)),INDEX('DEQ Pollutant List'!$A$7:$A$614,MATCH($C403,'DEQ Pollutant List'!$B$7:$B$614,0))),"")</f>
        <v/>
      </c>
      <c r="F403" s="93"/>
      <c r="G403" s="94"/>
      <c r="H403" s="80"/>
      <c r="I403" s="77"/>
      <c r="J403" s="81"/>
      <c r="K403" s="79"/>
      <c r="L403" s="77"/>
      <c r="M403" s="81"/>
      <c r="N403" s="79"/>
    </row>
    <row r="404" spans="1:14" x14ac:dyDescent="0.25">
      <c r="A404" s="59"/>
      <c r="B404" s="90"/>
      <c r="C404" s="89"/>
      <c r="D404" s="61" t="str">
        <f>IFERROR(IF(C404="No CAS","",INDEX('DEQ Pollutant List'!$C$7:$C$614,MATCH('5. Pollutant Emissions - MB'!C404,'DEQ Pollutant List'!$B$7:$B$614,0))),"")</f>
        <v/>
      </c>
      <c r="E404" s="201" t="str">
        <f>IFERROR(IF(OR($C404="",$C404="No CAS"),INDEX('DEQ Pollutant List'!$A$7:$A$614,MATCH($D404,'DEQ Pollutant List'!$C$7:$C$614,0)),INDEX('DEQ Pollutant List'!$A$7:$A$614,MATCH($C404,'DEQ Pollutant List'!$B$7:$B$614,0))),"")</f>
        <v/>
      </c>
      <c r="F404" s="93"/>
      <c r="G404" s="94"/>
      <c r="H404" s="80"/>
      <c r="I404" s="77"/>
      <c r="J404" s="81"/>
      <c r="K404" s="79"/>
      <c r="L404" s="77"/>
      <c r="M404" s="81"/>
      <c r="N404" s="79"/>
    </row>
    <row r="405" spans="1:14" x14ac:dyDescent="0.25">
      <c r="A405" s="59"/>
      <c r="B405" s="90"/>
      <c r="C405" s="89"/>
      <c r="D405" s="61" t="str">
        <f>IFERROR(IF(C405="No CAS","",INDEX('DEQ Pollutant List'!$C$7:$C$614,MATCH('5. Pollutant Emissions - MB'!C405,'DEQ Pollutant List'!$B$7:$B$614,0))),"")</f>
        <v/>
      </c>
      <c r="E405" s="201" t="str">
        <f>IFERROR(IF(OR($C405="",$C405="No CAS"),INDEX('DEQ Pollutant List'!$A$7:$A$614,MATCH($D405,'DEQ Pollutant List'!$C$7:$C$614,0)),INDEX('DEQ Pollutant List'!$A$7:$A$614,MATCH($C405,'DEQ Pollutant List'!$B$7:$B$614,0))),"")</f>
        <v/>
      </c>
      <c r="F405" s="93"/>
      <c r="G405" s="94"/>
      <c r="H405" s="80"/>
      <c r="I405" s="77"/>
      <c r="J405" s="81"/>
      <c r="K405" s="79"/>
      <c r="L405" s="77"/>
      <c r="M405" s="81"/>
      <c r="N405" s="79"/>
    </row>
    <row r="406" spans="1:14" x14ac:dyDescent="0.25">
      <c r="A406" s="59"/>
      <c r="B406" s="90"/>
      <c r="C406" s="89"/>
      <c r="D406" s="61" t="str">
        <f>IFERROR(IF(C406="No CAS","",INDEX('DEQ Pollutant List'!$C$7:$C$614,MATCH('5. Pollutant Emissions - MB'!C406,'DEQ Pollutant List'!$B$7:$B$614,0))),"")</f>
        <v/>
      </c>
      <c r="E406" s="201" t="str">
        <f>IFERROR(IF(OR($C406="",$C406="No CAS"),INDEX('DEQ Pollutant List'!$A$7:$A$614,MATCH($D406,'DEQ Pollutant List'!$C$7:$C$614,0)),INDEX('DEQ Pollutant List'!$A$7:$A$614,MATCH($C406,'DEQ Pollutant List'!$B$7:$B$614,0))),"")</f>
        <v/>
      </c>
      <c r="F406" s="93"/>
      <c r="G406" s="94"/>
      <c r="H406" s="80"/>
      <c r="I406" s="77"/>
      <c r="J406" s="81"/>
      <c r="K406" s="79"/>
      <c r="L406" s="77"/>
      <c r="M406" s="81"/>
      <c r="N406" s="79"/>
    </row>
    <row r="407" spans="1:14" x14ac:dyDescent="0.25">
      <c r="A407" s="59"/>
      <c r="B407" s="90"/>
      <c r="C407" s="89"/>
      <c r="D407" s="61" t="str">
        <f>IFERROR(IF(C407="No CAS","",INDEX('DEQ Pollutant List'!$C$7:$C$614,MATCH('5. Pollutant Emissions - MB'!C407,'DEQ Pollutant List'!$B$7:$B$614,0))),"")</f>
        <v/>
      </c>
      <c r="E407" s="201" t="str">
        <f>IFERROR(IF(OR($C407="",$C407="No CAS"),INDEX('DEQ Pollutant List'!$A$7:$A$614,MATCH($D407,'DEQ Pollutant List'!$C$7:$C$614,0)),INDEX('DEQ Pollutant List'!$A$7:$A$614,MATCH($C407,'DEQ Pollutant List'!$B$7:$B$614,0))),"")</f>
        <v/>
      </c>
      <c r="F407" s="93"/>
      <c r="G407" s="94"/>
      <c r="H407" s="80"/>
      <c r="I407" s="77"/>
      <c r="J407" s="81"/>
      <c r="K407" s="79"/>
      <c r="L407" s="77"/>
      <c r="M407" s="81"/>
      <c r="N407" s="79"/>
    </row>
    <row r="408" spans="1:14" x14ac:dyDescent="0.25">
      <c r="A408" s="59"/>
      <c r="B408" s="90"/>
      <c r="C408" s="89"/>
      <c r="D408" s="61" t="str">
        <f>IFERROR(IF(C408="No CAS","",INDEX('DEQ Pollutant List'!$C$7:$C$614,MATCH('5. Pollutant Emissions - MB'!C408,'DEQ Pollutant List'!$B$7:$B$614,0))),"")</f>
        <v/>
      </c>
      <c r="E408" s="201" t="str">
        <f>IFERROR(IF(OR($C408="",$C408="No CAS"),INDEX('DEQ Pollutant List'!$A$7:$A$614,MATCH($D408,'DEQ Pollutant List'!$C$7:$C$614,0)),INDEX('DEQ Pollutant List'!$A$7:$A$614,MATCH($C408,'DEQ Pollutant List'!$B$7:$B$614,0))),"")</f>
        <v/>
      </c>
      <c r="F408" s="93"/>
      <c r="G408" s="94"/>
      <c r="H408" s="80"/>
      <c r="I408" s="77"/>
      <c r="J408" s="81"/>
      <c r="K408" s="79"/>
      <c r="L408" s="77"/>
      <c r="M408" s="81"/>
      <c r="N408" s="79"/>
    </row>
    <row r="409" spans="1:14" x14ac:dyDescent="0.25">
      <c r="A409" s="59"/>
      <c r="B409" s="90"/>
      <c r="C409" s="89"/>
      <c r="D409" s="61" t="str">
        <f>IFERROR(IF(C409="No CAS","",INDEX('DEQ Pollutant List'!$C$7:$C$614,MATCH('5. Pollutant Emissions - MB'!C409,'DEQ Pollutant List'!$B$7:$B$614,0))),"")</f>
        <v/>
      </c>
      <c r="E409" s="201" t="str">
        <f>IFERROR(IF(OR($C409="",$C409="No CAS"),INDEX('DEQ Pollutant List'!$A$7:$A$614,MATCH($D409,'DEQ Pollutant List'!$C$7:$C$614,0)),INDEX('DEQ Pollutant List'!$A$7:$A$614,MATCH($C409,'DEQ Pollutant List'!$B$7:$B$614,0))),"")</f>
        <v/>
      </c>
      <c r="F409" s="93"/>
      <c r="G409" s="94"/>
      <c r="H409" s="80"/>
      <c r="I409" s="77"/>
      <c r="J409" s="81"/>
      <c r="K409" s="79"/>
      <c r="L409" s="77"/>
      <c r="M409" s="81"/>
      <c r="N409" s="79"/>
    </row>
    <row r="410" spans="1:14" x14ac:dyDescent="0.25">
      <c r="A410" s="59"/>
      <c r="B410" s="90"/>
      <c r="C410" s="89"/>
      <c r="D410" s="61" t="str">
        <f>IFERROR(IF(C410="No CAS","",INDEX('DEQ Pollutant List'!$C$7:$C$614,MATCH('5. Pollutant Emissions - MB'!C410,'DEQ Pollutant List'!$B$7:$B$614,0))),"")</f>
        <v/>
      </c>
      <c r="E410" s="201" t="str">
        <f>IFERROR(IF(OR($C410="",$C410="No CAS"),INDEX('DEQ Pollutant List'!$A$7:$A$614,MATCH($D410,'DEQ Pollutant List'!$C$7:$C$614,0)),INDEX('DEQ Pollutant List'!$A$7:$A$614,MATCH($C410,'DEQ Pollutant List'!$B$7:$B$614,0))),"")</f>
        <v/>
      </c>
      <c r="F410" s="93"/>
      <c r="G410" s="94"/>
      <c r="H410" s="80"/>
      <c r="I410" s="77"/>
      <c r="J410" s="81"/>
      <c r="K410" s="79"/>
      <c r="L410" s="77"/>
      <c r="M410" s="81"/>
      <c r="N410" s="79"/>
    </row>
    <row r="411" spans="1:14" x14ac:dyDescent="0.25">
      <c r="A411" s="59"/>
      <c r="B411" s="90"/>
      <c r="C411" s="89"/>
      <c r="D411" s="61" t="str">
        <f>IFERROR(IF(C411="No CAS","",INDEX('DEQ Pollutant List'!$C$7:$C$614,MATCH('5. Pollutant Emissions - MB'!C411,'DEQ Pollutant List'!$B$7:$B$614,0))),"")</f>
        <v/>
      </c>
      <c r="E411" s="201" t="str">
        <f>IFERROR(IF(OR($C411="",$C411="No CAS"),INDEX('DEQ Pollutant List'!$A$7:$A$614,MATCH($D411,'DEQ Pollutant List'!$C$7:$C$614,0)),INDEX('DEQ Pollutant List'!$A$7:$A$614,MATCH($C411,'DEQ Pollutant List'!$B$7:$B$614,0))),"")</f>
        <v/>
      </c>
      <c r="F411" s="93"/>
      <c r="G411" s="94"/>
      <c r="H411" s="80"/>
      <c r="I411" s="77"/>
      <c r="J411" s="81"/>
      <c r="K411" s="79"/>
      <c r="L411" s="77"/>
      <c r="M411" s="81"/>
      <c r="N411" s="79"/>
    </row>
    <row r="412" spans="1:14" x14ac:dyDescent="0.25">
      <c r="A412" s="59"/>
      <c r="B412" s="90"/>
      <c r="C412" s="89"/>
      <c r="D412" s="61" t="str">
        <f>IFERROR(IF(C412="No CAS","",INDEX('DEQ Pollutant List'!$C$7:$C$614,MATCH('5. Pollutant Emissions - MB'!C412,'DEQ Pollutant List'!$B$7:$B$614,0))),"")</f>
        <v/>
      </c>
      <c r="E412" s="201" t="str">
        <f>IFERROR(IF(OR($C412="",$C412="No CAS"),INDEX('DEQ Pollutant List'!$A$7:$A$614,MATCH($D412,'DEQ Pollutant List'!$C$7:$C$614,0)),INDEX('DEQ Pollutant List'!$A$7:$A$614,MATCH($C412,'DEQ Pollutant List'!$B$7:$B$614,0))),"")</f>
        <v/>
      </c>
      <c r="F412" s="93"/>
      <c r="G412" s="94"/>
      <c r="H412" s="80"/>
      <c r="I412" s="77"/>
      <c r="J412" s="81"/>
      <c r="K412" s="79"/>
      <c r="L412" s="77"/>
      <c r="M412" s="81"/>
      <c r="N412" s="79"/>
    </row>
    <row r="413" spans="1:14" x14ac:dyDescent="0.25">
      <c r="A413" s="59"/>
      <c r="B413" s="90"/>
      <c r="C413" s="89"/>
      <c r="D413" s="61" t="str">
        <f>IFERROR(IF(C413="No CAS","",INDEX('DEQ Pollutant List'!$C$7:$C$614,MATCH('5. Pollutant Emissions - MB'!C413,'DEQ Pollutant List'!$B$7:$B$614,0))),"")</f>
        <v/>
      </c>
      <c r="E413" s="201" t="str">
        <f>IFERROR(IF(OR($C413="",$C413="No CAS"),INDEX('DEQ Pollutant List'!$A$7:$A$614,MATCH($D413,'DEQ Pollutant List'!$C$7:$C$614,0)),INDEX('DEQ Pollutant List'!$A$7:$A$614,MATCH($C413,'DEQ Pollutant List'!$B$7:$B$614,0))),"")</f>
        <v/>
      </c>
      <c r="F413" s="93"/>
      <c r="G413" s="94"/>
      <c r="H413" s="80"/>
      <c r="I413" s="77"/>
      <c r="J413" s="81"/>
      <c r="K413" s="79"/>
      <c r="L413" s="77"/>
      <c r="M413" s="81"/>
      <c r="N413" s="79"/>
    </row>
    <row r="414" spans="1:14" x14ac:dyDescent="0.25">
      <c r="A414" s="59"/>
      <c r="B414" s="90"/>
      <c r="C414" s="89"/>
      <c r="D414" s="61" t="str">
        <f>IFERROR(IF(C414="No CAS","",INDEX('DEQ Pollutant List'!$C$7:$C$614,MATCH('5. Pollutant Emissions - MB'!C414,'DEQ Pollutant List'!$B$7:$B$614,0))),"")</f>
        <v/>
      </c>
      <c r="E414" s="201" t="str">
        <f>IFERROR(IF(OR($C414="",$C414="No CAS"),INDEX('DEQ Pollutant List'!$A$7:$A$614,MATCH($D414,'DEQ Pollutant List'!$C$7:$C$614,0)),INDEX('DEQ Pollutant List'!$A$7:$A$614,MATCH($C414,'DEQ Pollutant List'!$B$7:$B$614,0))),"")</f>
        <v/>
      </c>
      <c r="F414" s="93"/>
      <c r="G414" s="94"/>
      <c r="H414" s="80"/>
      <c r="I414" s="77"/>
      <c r="J414" s="81"/>
      <c r="K414" s="79"/>
      <c r="L414" s="77"/>
      <c r="M414" s="81"/>
      <c r="N414" s="79"/>
    </row>
    <row r="415" spans="1:14" x14ac:dyDescent="0.25">
      <c r="A415" s="59"/>
      <c r="B415" s="90"/>
      <c r="C415" s="89"/>
      <c r="D415" s="61" t="str">
        <f>IFERROR(IF(C415="No CAS","",INDEX('DEQ Pollutant List'!$C$7:$C$614,MATCH('5. Pollutant Emissions - MB'!C415,'DEQ Pollutant List'!$B$7:$B$614,0))),"")</f>
        <v/>
      </c>
      <c r="E415" s="201" t="str">
        <f>IFERROR(IF(OR($C415="",$C415="No CAS"),INDEX('DEQ Pollutant List'!$A$7:$A$614,MATCH($D415,'DEQ Pollutant List'!$C$7:$C$614,0)),INDEX('DEQ Pollutant List'!$A$7:$A$614,MATCH($C415,'DEQ Pollutant List'!$B$7:$B$614,0))),"")</f>
        <v/>
      </c>
      <c r="F415" s="93"/>
      <c r="G415" s="94"/>
      <c r="H415" s="80"/>
      <c r="I415" s="77"/>
      <c r="J415" s="81"/>
      <c r="K415" s="79"/>
      <c r="L415" s="77"/>
      <c r="M415" s="81"/>
      <c r="N415" s="79"/>
    </row>
    <row r="416" spans="1:14" x14ac:dyDescent="0.25">
      <c r="A416" s="59"/>
      <c r="B416" s="90"/>
      <c r="C416" s="89"/>
      <c r="D416" s="61" t="str">
        <f>IFERROR(IF(C416="No CAS","",INDEX('DEQ Pollutant List'!$C$7:$C$614,MATCH('5. Pollutant Emissions - MB'!C416,'DEQ Pollutant List'!$B$7:$B$614,0))),"")</f>
        <v/>
      </c>
      <c r="E416" s="201" t="str">
        <f>IFERROR(IF(OR($C416="",$C416="No CAS"),INDEX('DEQ Pollutant List'!$A$7:$A$614,MATCH($D416,'DEQ Pollutant List'!$C$7:$C$614,0)),INDEX('DEQ Pollutant List'!$A$7:$A$614,MATCH($C416,'DEQ Pollutant List'!$B$7:$B$614,0))),"")</f>
        <v/>
      </c>
      <c r="F416" s="93"/>
      <c r="G416" s="94"/>
      <c r="H416" s="80"/>
      <c r="I416" s="77"/>
      <c r="J416" s="81"/>
      <c r="K416" s="79"/>
      <c r="L416" s="77"/>
      <c r="M416" s="81"/>
      <c r="N416" s="79"/>
    </row>
    <row r="417" spans="1:14" x14ac:dyDescent="0.25">
      <c r="A417" s="59"/>
      <c r="B417" s="90"/>
      <c r="C417" s="89"/>
      <c r="D417" s="61" t="str">
        <f>IFERROR(IF(C417="No CAS","",INDEX('DEQ Pollutant List'!$C$7:$C$614,MATCH('5. Pollutant Emissions - MB'!C417,'DEQ Pollutant List'!$B$7:$B$614,0))),"")</f>
        <v/>
      </c>
      <c r="E417" s="201" t="str">
        <f>IFERROR(IF(OR($C417="",$C417="No CAS"),INDEX('DEQ Pollutant List'!$A$7:$A$614,MATCH($D417,'DEQ Pollutant List'!$C$7:$C$614,0)),INDEX('DEQ Pollutant List'!$A$7:$A$614,MATCH($C417,'DEQ Pollutant List'!$B$7:$B$614,0))),"")</f>
        <v/>
      </c>
      <c r="F417" s="93"/>
      <c r="G417" s="94"/>
      <c r="H417" s="80"/>
      <c r="I417" s="77"/>
      <c r="J417" s="81"/>
      <c r="K417" s="79"/>
      <c r="L417" s="77"/>
      <c r="M417" s="81"/>
      <c r="N417" s="79"/>
    </row>
    <row r="418" spans="1:14" x14ac:dyDescent="0.25">
      <c r="A418" s="59"/>
      <c r="B418" s="90"/>
      <c r="C418" s="89"/>
      <c r="D418" s="61" t="str">
        <f>IFERROR(IF(C418="No CAS","",INDEX('DEQ Pollutant List'!$C$7:$C$614,MATCH('5. Pollutant Emissions - MB'!C418,'DEQ Pollutant List'!$B$7:$B$614,0))),"")</f>
        <v/>
      </c>
      <c r="E418" s="201" t="str">
        <f>IFERROR(IF(OR($C418="",$C418="No CAS"),INDEX('DEQ Pollutant List'!$A$7:$A$614,MATCH($D418,'DEQ Pollutant List'!$C$7:$C$614,0)),INDEX('DEQ Pollutant List'!$A$7:$A$614,MATCH($C418,'DEQ Pollutant List'!$B$7:$B$614,0))),"")</f>
        <v/>
      </c>
      <c r="F418" s="93"/>
      <c r="G418" s="94"/>
      <c r="H418" s="80"/>
      <c r="I418" s="77"/>
      <c r="J418" s="81"/>
      <c r="K418" s="79"/>
      <c r="L418" s="77"/>
      <c r="M418" s="81"/>
      <c r="N418" s="79"/>
    </row>
    <row r="419" spans="1:14" x14ac:dyDescent="0.25">
      <c r="A419" s="59"/>
      <c r="B419" s="90"/>
      <c r="C419" s="89"/>
      <c r="D419" s="61" t="str">
        <f>IFERROR(IF(C419="No CAS","",INDEX('DEQ Pollutant List'!$C$7:$C$614,MATCH('5. Pollutant Emissions - MB'!C419,'DEQ Pollutant List'!$B$7:$B$614,0))),"")</f>
        <v/>
      </c>
      <c r="E419" s="201" t="str">
        <f>IFERROR(IF(OR($C419="",$C419="No CAS"),INDEX('DEQ Pollutant List'!$A$7:$A$614,MATCH($D419,'DEQ Pollutant List'!$C$7:$C$614,0)),INDEX('DEQ Pollutant List'!$A$7:$A$614,MATCH($C419,'DEQ Pollutant List'!$B$7:$B$614,0))),"")</f>
        <v/>
      </c>
      <c r="F419" s="93"/>
      <c r="G419" s="94"/>
      <c r="H419" s="80"/>
      <c r="I419" s="77"/>
      <c r="J419" s="81"/>
      <c r="K419" s="79"/>
      <c r="L419" s="77"/>
      <c r="M419" s="81"/>
      <c r="N419" s="79"/>
    </row>
    <row r="420" spans="1:14" x14ac:dyDescent="0.25">
      <c r="A420" s="59"/>
      <c r="B420" s="90"/>
      <c r="C420" s="89"/>
      <c r="D420" s="61" t="str">
        <f>IFERROR(IF(C420="No CAS","",INDEX('DEQ Pollutant List'!$C$7:$C$614,MATCH('5. Pollutant Emissions - MB'!C420,'DEQ Pollutant List'!$B$7:$B$614,0))),"")</f>
        <v/>
      </c>
      <c r="E420" s="201" t="str">
        <f>IFERROR(IF(OR($C420="",$C420="No CAS"),INDEX('DEQ Pollutant List'!$A$7:$A$614,MATCH($D420,'DEQ Pollutant List'!$C$7:$C$614,0)),INDEX('DEQ Pollutant List'!$A$7:$A$614,MATCH($C420,'DEQ Pollutant List'!$B$7:$B$614,0))),"")</f>
        <v/>
      </c>
      <c r="F420" s="93"/>
      <c r="G420" s="94"/>
      <c r="H420" s="80"/>
      <c r="I420" s="77"/>
      <c r="J420" s="81"/>
      <c r="K420" s="79"/>
      <c r="L420" s="77"/>
      <c r="M420" s="81"/>
      <c r="N420" s="79"/>
    </row>
    <row r="421" spans="1:14" x14ac:dyDescent="0.25">
      <c r="A421" s="59"/>
      <c r="B421" s="90"/>
      <c r="C421" s="89"/>
      <c r="D421" s="61" t="str">
        <f>IFERROR(IF(C421="No CAS","",INDEX('DEQ Pollutant List'!$C$7:$C$614,MATCH('5. Pollutant Emissions - MB'!C421,'DEQ Pollutant List'!$B$7:$B$614,0))),"")</f>
        <v/>
      </c>
      <c r="E421" s="201" t="str">
        <f>IFERROR(IF(OR($C421="",$C421="No CAS"),INDEX('DEQ Pollutant List'!$A$7:$A$614,MATCH($D421,'DEQ Pollutant List'!$C$7:$C$614,0)),INDEX('DEQ Pollutant List'!$A$7:$A$614,MATCH($C421,'DEQ Pollutant List'!$B$7:$B$614,0))),"")</f>
        <v/>
      </c>
      <c r="F421" s="93"/>
      <c r="G421" s="94"/>
      <c r="H421" s="80"/>
      <c r="I421" s="77"/>
      <c r="J421" s="81"/>
      <c r="K421" s="79"/>
      <c r="L421" s="77"/>
      <c r="M421" s="81"/>
      <c r="N421" s="79"/>
    </row>
    <row r="422" spans="1:14" x14ac:dyDescent="0.25">
      <c r="A422" s="59"/>
      <c r="B422" s="90"/>
      <c r="C422" s="89"/>
      <c r="D422" s="61" t="str">
        <f>IFERROR(IF(C422="No CAS","",INDEX('DEQ Pollutant List'!$C$7:$C$614,MATCH('5. Pollutant Emissions - MB'!C422,'DEQ Pollutant List'!$B$7:$B$614,0))),"")</f>
        <v/>
      </c>
      <c r="E422" s="201" t="str">
        <f>IFERROR(IF(OR($C422="",$C422="No CAS"),INDEX('DEQ Pollutant List'!$A$7:$A$614,MATCH($D422,'DEQ Pollutant List'!$C$7:$C$614,0)),INDEX('DEQ Pollutant List'!$A$7:$A$614,MATCH($C422,'DEQ Pollutant List'!$B$7:$B$614,0))),"")</f>
        <v/>
      </c>
      <c r="F422" s="93"/>
      <c r="G422" s="94"/>
      <c r="H422" s="80"/>
      <c r="I422" s="77"/>
      <c r="J422" s="81"/>
      <c r="K422" s="79"/>
      <c r="L422" s="77"/>
      <c r="M422" s="81"/>
      <c r="N422" s="79"/>
    </row>
    <row r="423" spans="1:14" x14ac:dyDescent="0.25">
      <c r="A423" s="59"/>
      <c r="B423" s="90"/>
      <c r="C423" s="89"/>
      <c r="D423" s="61" t="str">
        <f>IFERROR(IF(C423="No CAS","",INDEX('DEQ Pollutant List'!$C$7:$C$614,MATCH('5. Pollutant Emissions - MB'!C423,'DEQ Pollutant List'!$B$7:$B$614,0))),"")</f>
        <v/>
      </c>
      <c r="E423" s="201" t="str">
        <f>IFERROR(IF(OR($C423="",$C423="No CAS"),INDEX('DEQ Pollutant List'!$A$7:$A$614,MATCH($D423,'DEQ Pollutant List'!$C$7:$C$614,0)),INDEX('DEQ Pollutant List'!$A$7:$A$614,MATCH($C423,'DEQ Pollutant List'!$B$7:$B$614,0))),"")</f>
        <v/>
      </c>
      <c r="F423" s="93"/>
      <c r="G423" s="94"/>
      <c r="H423" s="80"/>
      <c r="I423" s="77"/>
      <c r="J423" s="81"/>
      <c r="K423" s="79"/>
      <c r="L423" s="77"/>
      <c r="M423" s="81"/>
      <c r="N423" s="79"/>
    </row>
    <row r="424" spans="1:14" x14ac:dyDescent="0.25">
      <c r="A424" s="59"/>
      <c r="B424" s="90"/>
      <c r="C424" s="89"/>
      <c r="D424" s="61" t="str">
        <f>IFERROR(IF(C424="No CAS","",INDEX('DEQ Pollutant List'!$C$7:$C$614,MATCH('5. Pollutant Emissions - MB'!C424,'DEQ Pollutant List'!$B$7:$B$614,0))),"")</f>
        <v/>
      </c>
      <c r="E424" s="201" t="str">
        <f>IFERROR(IF(OR($C424="",$C424="No CAS"),INDEX('DEQ Pollutant List'!$A$7:$A$614,MATCH($D424,'DEQ Pollutant List'!$C$7:$C$614,0)),INDEX('DEQ Pollutant List'!$A$7:$A$614,MATCH($C424,'DEQ Pollutant List'!$B$7:$B$614,0))),"")</f>
        <v/>
      </c>
      <c r="F424" s="93"/>
      <c r="G424" s="94"/>
      <c r="H424" s="80"/>
      <c r="I424" s="77"/>
      <c r="J424" s="81"/>
      <c r="K424" s="79"/>
      <c r="L424" s="77"/>
      <c r="M424" s="81"/>
      <c r="N424" s="79"/>
    </row>
    <row r="425" spans="1:14" x14ac:dyDescent="0.25">
      <c r="A425" s="59"/>
      <c r="B425" s="90"/>
      <c r="C425" s="89"/>
      <c r="D425" s="61" t="str">
        <f>IFERROR(IF(C425="No CAS","",INDEX('DEQ Pollutant List'!$C$7:$C$614,MATCH('5. Pollutant Emissions - MB'!C425,'DEQ Pollutant List'!$B$7:$B$614,0))),"")</f>
        <v/>
      </c>
      <c r="E425" s="201" t="str">
        <f>IFERROR(IF(OR($C425="",$C425="No CAS"),INDEX('DEQ Pollutant List'!$A$7:$A$614,MATCH($D425,'DEQ Pollutant List'!$C$7:$C$614,0)),INDEX('DEQ Pollutant List'!$A$7:$A$614,MATCH($C425,'DEQ Pollutant List'!$B$7:$B$614,0))),"")</f>
        <v/>
      </c>
      <c r="F425" s="93"/>
      <c r="G425" s="94"/>
      <c r="H425" s="80"/>
      <c r="I425" s="77"/>
      <c r="J425" s="81"/>
      <c r="K425" s="79"/>
      <c r="L425" s="77"/>
      <c r="M425" s="81"/>
      <c r="N425" s="79"/>
    </row>
    <row r="426" spans="1:14" x14ac:dyDescent="0.25">
      <c r="A426" s="59"/>
      <c r="B426" s="90"/>
      <c r="C426" s="89"/>
      <c r="D426" s="61" t="str">
        <f>IFERROR(IF(C426="No CAS","",INDEX('DEQ Pollutant List'!$C$7:$C$614,MATCH('5. Pollutant Emissions - MB'!C426,'DEQ Pollutant List'!$B$7:$B$614,0))),"")</f>
        <v/>
      </c>
      <c r="E426" s="201" t="str">
        <f>IFERROR(IF(OR($C426="",$C426="No CAS"),INDEX('DEQ Pollutant List'!$A$7:$A$614,MATCH($D426,'DEQ Pollutant List'!$C$7:$C$614,0)),INDEX('DEQ Pollutant List'!$A$7:$A$614,MATCH($C426,'DEQ Pollutant List'!$B$7:$B$614,0))),"")</f>
        <v/>
      </c>
      <c r="F426" s="93"/>
      <c r="G426" s="94"/>
      <c r="H426" s="80"/>
      <c r="I426" s="77"/>
      <c r="J426" s="81"/>
      <c r="K426" s="79"/>
      <c r="L426" s="77"/>
      <c r="M426" s="81"/>
      <c r="N426" s="79"/>
    </row>
    <row r="427" spans="1:14" x14ac:dyDescent="0.25">
      <c r="A427" s="59"/>
      <c r="B427" s="90"/>
      <c r="C427" s="89"/>
      <c r="D427" s="61" t="str">
        <f>IFERROR(IF(C427="No CAS","",INDEX('DEQ Pollutant List'!$C$7:$C$614,MATCH('5. Pollutant Emissions - MB'!C427,'DEQ Pollutant List'!$B$7:$B$614,0))),"")</f>
        <v/>
      </c>
      <c r="E427" s="201" t="str">
        <f>IFERROR(IF(OR($C427="",$C427="No CAS"),INDEX('DEQ Pollutant List'!$A$7:$A$614,MATCH($D427,'DEQ Pollutant List'!$C$7:$C$614,0)),INDEX('DEQ Pollutant List'!$A$7:$A$614,MATCH($C427,'DEQ Pollutant List'!$B$7:$B$614,0))),"")</f>
        <v/>
      </c>
      <c r="F427" s="93"/>
      <c r="G427" s="94"/>
      <c r="H427" s="80"/>
      <c r="I427" s="77"/>
      <c r="J427" s="81"/>
      <c r="K427" s="79"/>
      <c r="L427" s="77"/>
      <c r="M427" s="81"/>
      <c r="N427" s="79"/>
    </row>
    <row r="428" spans="1:14" x14ac:dyDescent="0.25">
      <c r="A428" s="59"/>
      <c r="B428" s="90"/>
      <c r="C428" s="89"/>
      <c r="D428" s="61" t="str">
        <f>IFERROR(IF(C428="No CAS","",INDEX('DEQ Pollutant List'!$C$7:$C$614,MATCH('5. Pollutant Emissions - MB'!C428,'DEQ Pollutant List'!$B$7:$B$614,0))),"")</f>
        <v/>
      </c>
      <c r="E428" s="201" t="str">
        <f>IFERROR(IF(OR($C428="",$C428="No CAS"),INDEX('DEQ Pollutant List'!$A$7:$A$614,MATCH($D428,'DEQ Pollutant List'!$C$7:$C$614,0)),INDEX('DEQ Pollutant List'!$A$7:$A$614,MATCH($C428,'DEQ Pollutant List'!$B$7:$B$614,0))),"")</f>
        <v/>
      </c>
      <c r="F428" s="93"/>
      <c r="G428" s="94"/>
      <c r="H428" s="80"/>
      <c r="I428" s="77"/>
      <c r="J428" s="81"/>
      <c r="K428" s="79"/>
      <c r="L428" s="77"/>
      <c r="M428" s="81"/>
      <c r="N428" s="79"/>
    </row>
    <row r="429" spans="1:14" x14ac:dyDescent="0.25">
      <c r="A429" s="59"/>
      <c r="B429" s="90"/>
      <c r="C429" s="89"/>
      <c r="D429" s="61" t="str">
        <f>IFERROR(IF(C429="No CAS","",INDEX('DEQ Pollutant List'!$C$7:$C$614,MATCH('5. Pollutant Emissions - MB'!C429,'DEQ Pollutant List'!$B$7:$B$614,0))),"")</f>
        <v/>
      </c>
      <c r="E429" s="201" t="str">
        <f>IFERROR(IF(OR($C429="",$C429="No CAS"),INDEX('DEQ Pollutant List'!$A$7:$A$614,MATCH($D429,'DEQ Pollutant List'!$C$7:$C$614,0)),INDEX('DEQ Pollutant List'!$A$7:$A$614,MATCH($C429,'DEQ Pollutant List'!$B$7:$B$614,0))),"")</f>
        <v/>
      </c>
      <c r="F429" s="93"/>
      <c r="G429" s="94"/>
      <c r="H429" s="80"/>
      <c r="I429" s="77"/>
      <c r="J429" s="81"/>
      <c r="K429" s="79"/>
      <c r="L429" s="77"/>
      <c r="M429" s="81"/>
      <c r="N429" s="79"/>
    </row>
    <row r="430" spans="1:14" x14ac:dyDescent="0.25">
      <c r="A430" s="59"/>
      <c r="B430" s="90"/>
      <c r="C430" s="89"/>
      <c r="D430" s="61" t="str">
        <f>IFERROR(IF(C430="No CAS","",INDEX('DEQ Pollutant List'!$C$7:$C$614,MATCH('5. Pollutant Emissions - MB'!C430,'DEQ Pollutant List'!$B$7:$B$614,0))),"")</f>
        <v/>
      </c>
      <c r="E430" s="201" t="str">
        <f>IFERROR(IF(OR($C430="",$C430="No CAS"),INDEX('DEQ Pollutant List'!$A$7:$A$614,MATCH($D430,'DEQ Pollutant List'!$C$7:$C$614,0)),INDEX('DEQ Pollutant List'!$A$7:$A$614,MATCH($C430,'DEQ Pollutant List'!$B$7:$B$614,0))),"")</f>
        <v/>
      </c>
      <c r="F430" s="93"/>
      <c r="G430" s="94"/>
      <c r="H430" s="80"/>
      <c r="I430" s="77"/>
      <c r="J430" s="81"/>
      <c r="K430" s="79"/>
      <c r="L430" s="77"/>
      <c r="M430" s="81"/>
      <c r="N430" s="79"/>
    </row>
    <row r="431" spans="1:14" x14ac:dyDescent="0.25">
      <c r="A431" s="59"/>
      <c r="B431" s="90"/>
      <c r="C431" s="89"/>
      <c r="D431" s="61" t="str">
        <f>IFERROR(IF(C431="No CAS","",INDEX('DEQ Pollutant List'!$C$7:$C$614,MATCH('5. Pollutant Emissions - MB'!C431,'DEQ Pollutant List'!$B$7:$B$614,0))),"")</f>
        <v/>
      </c>
      <c r="E431" s="201" t="str">
        <f>IFERROR(IF(OR($C431="",$C431="No CAS"),INDEX('DEQ Pollutant List'!$A$7:$A$614,MATCH($D431,'DEQ Pollutant List'!$C$7:$C$614,0)),INDEX('DEQ Pollutant List'!$A$7:$A$614,MATCH($C431,'DEQ Pollutant List'!$B$7:$B$614,0))),"")</f>
        <v/>
      </c>
      <c r="F431" s="93"/>
      <c r="G431" s="94"/>
      <c r="H431" s="80"/>
      <c r="I431" s="77"/>
      <c r="J431" s="81"/>
      <c r="K431" s="79"/>
      <c r="L431" s="77"/>
      <c r="M431" s="81"/>
      <c r="N431" s="79"/>
    </row>
    <row r="432" spans="1:14" x14ac:dyDescent="0.25">
      <c r="A432" s="59"/>
      <c r="B432" s="90"/>
      <c r="C432" s="89"/>
      <c r="D432" s="61" t="str">
        <f>IFERROR(IF(C432="No CAS","",INDEX('DEQ Pollutant List'!$C$7:$C$614,MATCH('5. Pollutant Emissions - MB'!C432,'DEQ Pollutant List'!$B$7:$B$614,0))),"")</f>
        <v/>
      </c>
      <c r="E432" s="201" t="str">
        <f>IFERROR(IF(OR($C432="",$C432="No CAS"),INDEX('DEQ Pollutant List'!$A$7:$A$614,MATCH($D432,'DEQ Pollutant List'!$C$7:$C$614,0)),INDEX('DEQ Pollutant List'!$A$7:$A$614,MATCH($C432,'DEQ Pollutant List'!$B$7:$B$614,0))),"")</f>
        <v/>
      </c>
      <c r="F432" s="93"/>
      <c r="G432" s="94"/>
      <c r="H432" s="80"/>
      <c r="I432" s="77"/>
      <c r="J432" s="81"/>
      <c r="K432" s="79"/>
      <c r="L432" s="77"/>
      <c r="M432" s="81"/>
      <c r="N432" s="79"/>
    </row>
    <row r="433" spans="1:14" x14ac:dyDescent="0.25">
      <c r="A433" s="59"/>
      <c r="B433" s="90"/>
      <c r="C433" s="89"/>
      <c r="D433" s="61" t="str">
        <f>IFERROR(IF(C433="No CAS","",INDEX('DEQ Pollutant List'!$C$7:$C$614,MATCH('5. Pollutant Emissions - MB'!C433,'DEQ Pollutant List'!$B$7:$B$614,0))),"")</f>
        <v/>
      </c>
      <c r="E433" s="201" t="str">
        <f>IFERROR(IF(OR($C433="",$C433="No CAS"),INDEX('DEQ Pollutant List'!$A$7:$A$614,MATCH($D433,'DEQ Pollutant List'!$C$7:$C$614,0)),INDEX('DEQ Pollutant List'!$A$7:$A$614,MATCH($C433,'DEQ Pollutant List'!$B$7:$B$614,0))),"")</f>
        <v/>
      </c>
      <c r="F433" s="93"/>
      <c r="G433" s="94"/>
      <c r="H433" s="80"/>
      <c r="I433" s="77"/>
      <c r="J433" s="81"/>
      <c r="K433" s="79"/>
      <c r="L433" s="77"/>
      <c r="M433" s="81"/>
      <c r="N433" s="79"/>
    </row>
    <row r="434" spans="1:14" x14ac:dyDescent="0.25">
      <c r="A434" s="59"/>
      <c r="B434" s="90"/>
      <c r="C434" s="89"/>
      <c r="D434" s="61" t="str">
        <f>IFERROR(IF(C434="No CAS","",INDEX('DEQ Pollutant List'!$C$7:$C$614,MATCH('5. Pollutant Emissions - MB'!C434,'DEQ Pollutant List'!$B$7:$B$614,0))),"")</f>
        <v/>
      </c>
      <c r="E434" s="201" t="str">
        <f>IFERROR(IF(OR($C434="",$C434="No CAS"),INDEX('DEQ Pollutant List'!$A$7:$A$614,MATCH($D434,'DEQ Pollutant List'!$C$7:$C$614,0)),INDEX('DEQ Pollutant List'!$A$7:$A$614,MATCH($C434,'DEQ Pollutant List'!$B$7:$B$614,0))),"")</f>
        <v/>
      </c>
      <c r="F434" s="93"/>
      <c r="G434" s="94"/>
      <c r="H434" s="80"/>
      <c r="I434" s="77"/>
      <c r="J434" s="81"/>
      <c r="K434" s="79"/>
      <c r="L434" s="77"/>
      <c r="M434" s="81"/>
      <c r="N434" s="79"/>
    </row>
    <row r="435" spans="1:14" x14ac:dyDescent="0.25">
      <c r="A435" s="59"/>
      <c r="B435" s="90"/>
      <c r="C435" s="89"/>
      <c r="D435" s="61" t="str">
        <f>IFERROR(IF(C435="No CAS","",INDEX('DEQ Pollutant List'!$C$7:$C$614,MATCH('5. Pollutant Emissions - MB'!C435,'DEQ Pollutant List'!$B$7:$B$614,0))),"")</f>
        <v/>
      </c>
      <c r="E435" s="201" t="str">
        <f>IFERROR(IF(OR($C435="",$C435="No CAS"),INDEX('DEQ Pollutant List'!$A$7:$A$614,MATCH($D435,'DEQ Pollutant List'!$C$7:$C$614,0)),INDEX('DEQ Pollutant List'!$A$7:$A$614,MATCH($C435,'DEQ Pollutant List'!$B$7:$B$614,0))),"")</f>
        <v/>
      </c>
      <c r="F435" s="93"/>
      <c r="G435" s="94"/>
      <c r="H435" s="80"/>
      <c r="I435" s="77"/>
      <c r="J435" s="81"/>
      <c r="K435" s="79"/>
      <c r="L435" s="77"/>
      <c r="M435" s="81"/>
      <c r="N435" s="79"/>
    </row>
    <row r="436" spans="1:14" x14ac:dyDescent="0.25">
      <c r="A436" s="59"/>
      <c r="B436" s="90"/>
      <c r="C436" s="89"/>
      <c r="D436" s="61" t="str">
        <f>IFERROR(IF(C436="No CAS","",INDEX('DEQ Pollutant List'!$C$7:$C$614,MATCH('5. Pollutant Emissions - MB'!C436,'DEQ Pollutant List'!$B$7:$B$614,0))),"")</f>
        <v/>
      </c>
      <c r="E436" s="201" t="str">
        <f>IFERROR(IF(OR($C436="",$C436="No CAS"),INDEX('DEQ Pollutant List'!$A$7:$A$614,MATCH($D436,'DEQ Pollutant List'!$C$7:$C$614,0)),INDEX('DEQ Pollutant List'!$A$7:$A$614,MATCH($C436,'DEQ Pollutant List'!$B$7:$B$614,0))),"")</f>
        <v/>
      </c>
      <c r="F436" s="93"/>
      <c r="G436" s="94"/>
      <c r="H436" s="80"/>
      <c r="I436" s="77"/>
      <c r="J436" s="81"/>
      <c r="K436" s="79"/>
      <c r="L436" s="77"/>
      <c r="M436" s="81"/>
      <c r="N436" s="79"/>
    </row>
    <row r="437" spans="1:14" x14ac:dyDescent="0.25">
      <c r="A437" s="59"/>
      <c r="B437" s="90"/>
      <c r="C437" s="89"/>
      <c r="D437" s="61" t="str">
        <f>IFERROR(IF(C437="No CAS","",INDEX('DEQ Pollutant List'!$C$7:$C$614,MATCH('5. Pollutant Emissions - MB'!C437,'DEQ Pollutant List'!$B$7:$B$614,0))),"")</f>
        <v/>
      </c>
      <c r="E437" s="201" t="str">
        <f>IFERROR(IF(OR($C437="",$C437="No CAS"),INDEX('DEQ Pollutant List'!$A$7:$A$614,MATCH($D437,'DEQ Pollutant List'!$C$7:$C$614,0)),INDEX('DEQ Pollutant List'!$A$7:$A$614,MATCH($C437,'DEQ Pollutant List'!$B$7:$B$614,0))),"")</f>
        <v/>
      </c>
      <c r="F437" s="93"/>
      <c r="G437" s="94"/>
      <c r="H437" s="80"/>
      <c r="I437" s="77"/>
      <c r="J437" s="81"/>
      <c r="K437" s="79"/>
      <c r="L437" s="77"/>
      <c r="M437" s="81"/>
      <c r="N437" s="79"/>
    </row>
    <row r="438" spans="1:14" x14ac:dyDescent="0.25">
      <c r="A438" s="59"/>
      <c r="B438" s="90"/>
      <c r="C438" s="89"/>
      <c r="D438" s="61" t="str">
        <f>IFERROR(IF(C438="No CAS","",INDEX('DEQ Pollutant List'!$C$7:$C$614,MATCH('5. Pollutant Emissions - MB'!C438,'DEQ Pollutant List'!$B$7:$B$614,0))),"")</f>
        <v/>
      </c>
      <c r="E438" s="201" t="str">
        <f>IFERROR(IF(OR($C438="",$C438="No CAS"),INDEX('DEQ Pollutant List'!$A$7:$A$614,MATCH($D438,'DEQ Pollutant List'!$C$7:$C$614,0)),INDEX('DEQ Pollutant List'!$A$7:$A$614,MATCH($C438,'DEQ Pollutant List'!$B$7:$B$614,0))),"")</f>
        <v/>
      </c>
      <c r="F438" s="93"/>
      <c r="G438" s="94"/>
      <c r="H438" s="80"/>
      <c r="I438" s="77"/>
      <c r="J438" s="81"/>
      <c r="K438" s="79"/>
      <c r="L438" s="77"/>
      <c r="M438" s="81"/>
      <c r="N438" s="79"/>
    </row>
    <row r="439" spans="1:14" x14ac:dyDescent="0.25">
      <c r="A439" s="59"/>
      <c r="B439" s="90"/>
      <c r="C439" s="89"/>
      <c r="D439" s="61" t="str">
        <f>IFERROR(IF(C439="No CAS","",INDEX('DEQ Pollutant List'!$C$7:$C$614,MATCH('5. Pollutant Emissions - MB'!C439,'DEQ Pollutant List'!$B$7:$B$614,0))),"")</f>
        <v/>
      </c>
      <c r="E439" s="201" t="str">
        <f>IFERROR(IF(OR($C439="",$C439="No CAS"),INDEX('DEQ Pollutant List'!$A$7:$A$614,MATCH($D439,'DEQ Pollutant List'!$C$7:$C$614,0)),INDEX('DEQ Pollutant List'!$A$7:$A$614,MATCH($C439,'DEQ Pollutant List'!$B$7:$B$614,0))),"")</f>
        <v/>
      </c>
      <c r="F439" s="93"/>
      <c r="G439" s="94"/>
      <c r="H439" s="80"/>
      <c r="I439" s="77"/>
      <c r="J439" s="81"/>
      <c r="K439" s="79"/>
      <c r="L439" s="77"/>
      <c r="M439" s="81"/>
      <c r="N439" s="79"/>
    </row>
    <row r="440" spans="1:14" x14ac:dyDescent="0.25">
      <c r="A440" s="59"/>
      <c r="B440" s="90"/>
      <c r="C440" s="89"/>
      <c r="D440" s="61" t="str">
        <f>IFERROR(IF(C440="No CAS","",INDEX('DEQ Pollutant List'!$C$7:$C$614,MATCH('5. Pollutant Emissions - MB'!C440,'DEQ Pollutant List'!$B$7:$B$614,0))),"")</f>
        <v/>
      </c>
      <c r="E440" s="201" t="str">
        <f>IFERROR(IF(OR($C440="",$C440="No CAS"),INDEX('DEQ Pollutant List'!$A$7:$A$614,MATCH($D440,'DEQ Pollutant List'!$C$7:$C$614,0)),INDEX('DEQ Pollutant List'!$A$7:$A$614,MATCH($C440,'DEQ Pollutant List'!$B$7:$B$614,0))),"")</f>
        <v/>
      </c>
      <c r="F440" s="93"/>
      <c r="G440" s="94"/>
      <c r="H440" s="80"/>
      <c r="I440" s="77"/>
      <c r="J440" s="81"/>
      <c r="K440" s="79"/>
      <c r="L440" s="77"/>
      <c r="M440" s="81"/>
      <c r="N440" s="79"/>
    </row>
    <row r="441" spans="1:14" x14ac:dyDescent="0.25">
      <c r="A441" s="59"/>
      <c r="B441" s="90"/>
      <c r="C441" s="89"/>
      <c r="D441" s="61" t="str">
        <f>IFERROR(IF(C441="No CAS","",INDEX('DEQ Pollutant List'!$C$7:$C$614,MATCH('5. Pollutant Emissions - MB'!C441,'DEQ Pollutant List'!$B$7:$B$614,0))),"")</f>
        <v/>
      </c>
      <c r="E441" s="201" t="str">
        <f>IFERROR(IF(OR($C441="",$C441="No CAS"),INDEX('DEQ Pollutant List'!$A$7:$A$614,MATCH($D441,'DEQ Pollutant List'!$C$7:$C$614,0)),INDEX('DEQ Pollutant List'!$A$7:$A$614,MATCH($C441,'DEQ Pollutant List'!$B$7:$B$614,0))),"")</f>
        <v/>
      </c>
      <c r="F441" s="93"/>
      <c r="G441" s="94"/>
      <c r="H441" s="80"/>
      <c r="I441" s="77"/>
      <c r="J441" s="81"/>
      <c r="K441" s="79"/>
      <c r="L441" s="77"/>
      <c r="M441" s="81"/>
      <c r="N441" s="79"/>
    </row>
    <row r="442" spans="1:14" x14ac:dyDescent="0.25">
      <c r="A442" s="59"/>
      <c r="B442" s="90"/>
      <c r="C442" s="89"/>
      <c r="D442" s="61" t="str">
        <f>IFERROR(IF(C442="No CAS","",INDEX('DEQ Pollutant List'!$C$7:$C$614,MATCH('5. Pollutant Emissions - MB'!C442,'DEQ Pollutant List'!$B$7:$B$614,0))),"")</f>
        <v/>
      </c>
      <c r="E442" s="201" t="str">
        <f>IFERROR(IF(OR($C442="",$C442="No CAS"),INDEX('DEQ Pollutant List'!$A$7:$A$614,MATCH($D442,'DEQ Pollutant List'!$C$7:$C$614,0)),INDEX('DEQ Pollutant List'!$A$7:$A$614,MATCH($C442,'DEQ Pollutant List'!$B$7:$B$614,0))),"")</f>
        <v/>
      </c>
      <c r="F442" s="93"/>
      <c r="G442" s="94"/>
      <c r="H442" s="80"/>
      <c r="I442" s="77"/>
      <c r="J442" s="81"/>
      <c r="K442" s="79"/>
      <c r="L442" s="77"/>
      <c r="M442" s="81"/>
      <c r="N442" s="79"/>
    </row>
    <row r="443" spans="1:14" x14ac:dyDescent="0.25">
      <c r="A443" s="59"/>
      <c r="B443" s="90"/>
      <c r="C443" s="89"/>
      <c r="D443" s="61" t="str">
        <f>IFERROR(IF(C443="No CAS","",INDEX('DEQ Pollutant List'!$C$7:$C$614,MATCH('5. Pollutant Emissions - MB'!C443,'DEQ Pollutant List'!$B$7:$B$614,0))),"")</f>
        <v/>
      </c>
      <c r="E443" s="201" t="str">
        <f>IFERROR(IF(OR($C443="",$C443="No CAS"),INDEX('DEQ Pollutant List'!$A$7:$A$614,MATCH($D443,'DEQ Pollutant List'!$C$7:$C$614,0)),INDEX('DEQ Pollutant List'!$A$7:$A$614,MATCH($C443,'DEQ Pollutant List'!$B$7:$B$614,0))),"")</f>
        <v/>
      </c>
      <c r="F443" s="93"/>
      <c r="G443" s="94"/>
      <c r="H443" s="80"/>
      <c r="I443" s="77"/>
      <c r="J443" s="81"/>
      <c r="K443" s="79"/>
      <c r="L443" s="77"/>
      <c r="M443" s="81"/>
      <c r="N443" s="79"/>
    </row>
    <row r="444" spans="1:14" x14ac:dyDescent="0.25">
      <c r="A444" s="59"/>
      <c r="B444" s="90"/>
      <c r="C444" s="89"/>
      <c r="D444" s="61" t="str">
        <f>IFERROR(IF(C444="No CAS","",INDEX('DEQ Pollutant List'!$C$7:$C$614,MATCH('5. Pollutant Emissions - MB'!C444,'DEQ Pollutant List'!$B$7:$B$614,0))),"")</f>
        <v/>
      </c>
      <c r="E444" s="201" t="str">
        <f>IFERROR(IF(OR($C444="",$C444="No CAS"),INDEX('DEQ Pollutant List'!$A$7:$A$614,MATCH($D444,'DEQ Pollutant List'!$C$7:$C$614,0)),INDEX('DEQ Pollutant List'!$A$7:$A$614,MATCH($C444,'DEQ Pollutant List'!$B$7:$B$614,0))),"")</f>
        <v/>
      </c>
      <c r="F444" s="93"/>
      <c r="G444" s="94"/>
      <c r="H444" s="80"/>
      <c r="I444" s="77"/>
      <c r="J444" s="81"/>
      <c r="K444" s="79"/>
      <c r="L444" s="77"/>
      <c r="M444" s="81"/>
      <c r="N444" s="79"/>
    </row>
    <row r="445" spans="1:14" x14ac:dyDescent="0.25">
      <c r="A445" s="59"/>
      <c r="B445" s="90"/>
      <c r="C445" s="89"/>
      <c r="D445" s="61" t="str">
        <f>IFERROR(IF(C445="No CAS","",INDEX('DEQ Pollutant List'!$C$7:$C$614,MATCH('5. Pollutant Emissions - MB'!C445,'DEQ Pollutant List'!$B$7:$B$614,0))),"")</f>
        <v/>
      </c>
      <c r="E445" s="201" t="str">
        <f>IFERROR(IF(OR($C445="",$C445="No CAS"),INDEX('DEQ Pollutant List'!$A$7:$A$614,MATCH($D445,'DEQ Pollutant List'!$C$7:$C$614,0)),INDEX('DEQ Pollutant List'!$A$7:$A$614,MATCH($C445,'DEQ Pollutant List'!$B$7:$B$614,0))),"")</f>
        <v/>
      </c>
      <c r="F445" s="93"/>
      <c r="G445" s="94"/>
      <c r="H445" s="80"/>
      <c r="I445" s="77"/>
      <c r="J445" s="81"/>
      <c r="K445" s="79"/>
      <c r="L445" s="77"/>
      <c r="M445" s="81"/>
      <c r="N445" s="79"/>
    </row>
    <row r="446" spans="1:14" x14ac:dyDescent="0.25">
      <c r="A446" s="59"/>
      <c r="B446" s="90"/>
      <c r="C446" s="89"/>
      <c r="D446" s="61" t="str">
        <f>IFERROR(IF(C446="No CAS","",INDEX('DEQ Pollutant List'!$C$7:$C$614,MATCH('5. Pollutant Emissions - MB'!C446,'DEQ Pollutant List'!$B$7:$B$614,0))),"")</f>
        <v/>
      </c>
      <c r="E446" s="201" t="str">
        <f>IFERROR(IF(OR($C446="",$C446="No CAS"),INDEX('DEQ Pollutant List'!$A$7:$A$614,MATCH($D446,'DEQ Pollutant List'!$C$7:$C$614,0)),INDEX('DEQ Pollutant List'!$A$7:$A$614,MATCH($C446,'DEQ Pollutant List'!$B$7:$B$614,0))),"")</f>
        <v/>
      </c>
      <c r="F446" s="93"/>
      <c r="G446" s="94"/>
      <c r="H446" s="80"/>
      <c r="I446" s="77"/>
      <c r="J446" s="81"/>
      <c r="K446" s="79"/>
      <c r="L446" s="77"/>
      <c r="M446" s="81"/>
      <c r="N446" s="79"/>
    </row>
    <row r="447" spans="1:14" x14ac:dyDescent="0.25">
      <c r="A447" s="59"/>
      <c r="B447" s="90"/>
      <c r="C447" s="89"/>
      <c r="D447" s="61" t="str">
        <f>IFERROR(IF(C447="No CAS","",INDEX('DEQ Pollutant List'!$C$7:$C$614,MATCH('5. Pollutant Emissions - MB'!C447,'DEQ Pollutant List'!$B$7:$B$614,0))),"")</f>
        <v/>
      </c>
      <c r="E447" s="201" t="str">
        <f>IFERROR(IF(OR($C447="",$C447="No CAS"),INDEX('DEQ Pollutant List'!$A$7:$A$614,MATCH($D447,'DEQ Pollutant List'!$C$7:$C$614,0)),INDEX('DEQ Pollutant List'!$A$7:$A$614,MATCH($C447,'DEQ Pollutant List'!$B$7:$B$614,0))),"")</f>
        <v/>
      </c>
      <c r="F447" s="93"/>
      <c r="G447" s="94"/>
      <c r="H447" s="80"/>
      <c r="I447" s="77"/>
      <c r="J447" s="81"/>
      <c r="K447" s="79"/>
      <c r="L447" s="77"/>
      <c r="M447" s="81"/>
      <c r="N447" s="79"/>
    </row>
    <row r="448" spans="1:14" x14ac:dyDescent="0.25">
      <c r="A448" s="59"/>
      <c r="B448" s="90"/>
      <c r="C448" s="89"/>
      <c r="D448" s="61" t="str">
        <f>IFERROR(IF(C448="No CAS","",INDEX('DEQ Pollutant List'!$C$7:$C$614,MATCH('5. Pollutant Emissions - MB'!C448,'DEQ Pollutant List'!$B$7:$B$614,0))),"")</f>
        <v/>
      </c>
      <c r="E448" s="201" t="str">
        <f>IFERROR(IF(OR($C448="",$C448="No CAS"),INDEX('DEQ Pollutant List'!$A$7:$A$614,MATCH($D448,'DEQ Pollutant List'!$C$7:$C$614,0)),INDEX('DEQ Pollutant List'!$A$7:$A$614,MATCH($C448,'DEQ Pollutant List'!$B$7:$B$614,0))),"")</f>
        <v/>
      </c>
      <c r="F448" s="93"/>
      <c r="G448" s="94"/>
      <c r="H448" s="80"/>
      <c r="I448" s="77"/>
      <c r="J448" s="81"/>
      <c r="K448" s="79"/>
      <c r="L448" s="77"/>
      <c r="M448" s="81"/>
      <c r="N448" s="79"/>
    </row>
    <row r="449" spans="1:14" x14ac:dyDescent="0.25">
      <c r="A449" s="59"/>
      <c r="B449" s="90"/>
      <c r="C449" s="89"/>
      <c r="D449" s="61" t="str">
        <f>IFERROR(IF(C449="No CAS","",INDEX('DEQ Pollutant List'!$C$7:$C$614,MATCH('5. Pollutant Emissions - MB'!C449,'DEQ Pollutant List'!$B$7:$B$614,0))),"")</f>
        <v/>
      </c>
      <c r="E449" s="201" t="str">
        <f>IFERROR(IF(OR($C449="",$C449="No CAS"),INDEX('DEQ Pollutant List'!$A$7:$A$614,MATCH($D449,'DEQ Pollutant List'!$C$7:$C$614,0)),INDEX('DEQ Pollutant List'!$A$7:$A$614,MATCH($C449,'DEQ Pollutant List'!$B$7:$B$614,0))),"")</f>
        <v/>
      </c>
      <c r="F449" s="93"/>
      <c r="G449" s="94"/>
      <c r="H449" s="80"/>
      <c r="I449" s="77"/>
      <c r="J449" s="81"/>
      <c r="K449" s="79"/>
      <c r="L449" s="77"/>
      <c r="M449" s="81"/>
      <c r="N449" s="79"/>
    </row>
    <row r="450" spans="1:14" x14ac:dyDescent="0.25">
      <c r="A450" s="59"/>
      <c r="B450" s="90"/>
      <c r="C450" s="89"/>
      <c r="D450" s="61" t="str">
        <f>IFERROR(IF(C450="No CAS","",INDEX('DEQ Pollutant List'!$C$7:$C$614,MATCH('5. Pollutant Emissions - MB'!C450,'DEQ Pollutant List'!$B$7:$B$614,0))),"")</f>
        <v/>
      </c>
      <c r="E450" s="201" t="str">
        <f>IFERROR(IF(OR($C450="",$C450="No CAS"),INDEX('DEQ Pollutant List'!$A$7:$A$614,MATCH($D450,'DEQ Pollutant List'!$C$7:$C$614,0)),INDEX('DEQ Pollutant List'!$A$7:$A$614,MATCH($C450,'DEQ Pollutant List'!$B$7:$B$614,0))),"")</f>
        <v/>
      </c>
      <c r="F450" s="93"/>
      <c r="G450" s="94"/>
      <c r="H450" s="80"/>
      <c r="I450" s="77"/>
      <c r="J450" s="81"/>
      <c r="K450" s="79"/>
      <c r="L450" s="77"/>
      <c r="M450" s="81"/>
      <c r="N450" s="79"/>
    </row>
    <row r="451" spans="1:14" x14ac:dyDescent="0.25">
      <c r="A451" s="59"/>
      <c r="B451" s="90"/>
      <c r="C451" s="89"/>
      <c r="D451" s="61" t="str">
        <f>IFERROR(IF(C451="No CAS","",INDEX('DEQ Pollutant List'!$C$7:$C$614,MATCH('5. Pollutant Emissions - MB'!C451,'DEQ Pollutant List'!$B$7:$B$614,0))),"")</f>
        <v/>
      </c>
      <c r="E451" s="201" t="str">
        <f>IFERROR(IF(OR($C451="",$C451="No CAS"),INDEX('DEQ Pollutant List'!$A$7:$A$614,MATCH($D451,'DEQ Pollutant List'!$C$7:$C$614,0)),INDEX('DEQ Pollutant List'!$A$7:$A$614,MATCH($C451,'DEQ Pollutant List'!$B$7:$B$614,0))),"")</f>
        <v/>
      </c>
      <c r="F451" s="93"/>
      <c r="G451" s="94"/>
      <c r="H451" s="80"/>
      <c r="I451" s="77"/>
      <c r="J451" s="81"/>
      <c r="K451" s="79"/>
      <c r="L451" s="77"/>
      <c r="M451" s="81"/>
      <c r="N451" s="79"/>
    </row>
    <row r="452" spans="1:14" x14ac:dyDescent="0.25">
      <c r="A452" s="59"/>
      <c r="B452" s="90"/>
      <c r="C452" s="89"/>
      <c r="D452" s="61" t="str">
        <f>IFERROR(IF(C452="No CAS","",INDEX('DEQ Pollutant List'!$C$7:$C$614,MATCH('5. Pollutant Emissions - MB'!C452,'DEQ Pollutant List'!$B$7:$B$614,0))),"")</f>
        <v/>
      </c>
      <c r="E452" s="201" t="str">
        <f>IFERROR(IF(OR($C452="",$C452="No CAS"),INDEX('DEQ Pollutant List'!$A$7:$A$614,MATCH($D452,'DEQ Pollutant List'!$C$7:$C$614,0)),INDEX('DEQ Pollutant List'!$A$7:$A$614,MATCH($C452,'DEQ Pollutant List'!$B$7:$B$614,0))),"")</f>
        <v/>
      </c>
      <c r="F452" s="93"/>
      <c r="G452" s="94"/>
      <c r="H452" s="80"/>
      <c r="I452" s="77"/>
      <c r="J452" s="81"/>
      <c r="K452" s="79"/>
      <c r="L452" s="77"/>
      <c r="M452" s="81"/>
      <c r="N452" s="79"/>
    </row>
    <row r="453" spans="1:14" x14ac:dyDescent="0.25">
      <c r="A453" s="59"/>
      <c r="B453" s="90"/>
      <c r="C453" s="89"/>
      <c r="D453" s="61" t="str">
        <f>IFERROR(IF(C453="No CAS","",INDEX('DEQ Pollutant List'!$C$7:$C$614,MATCH('5. Pollutant Emissions - MB'!C453,'DEQ Pollutant List'!$B$7:$B$614,0))),"")</f>
        <v/>
      </c>
      <c r="E453" s="201" t="str">
        <f>IFERROR(IF(OR($C453="",$C453="No CAS"),INDEX('DEQ Pollutant List'!$A$7:$A$614,MATCH($D453,'DEQ Pollutant List'!$C$7:$C$614,0)),INDEX('DEQ Pollutant List'!$A$7:$A$614,MATCH($C453,'DEQ Pollutant List'!$B$7:$B$614,0))),"")</f>
        <v/>
      </c>
      <c r="F453" s="93"/>
      <c r="G453" s="94"/>
      <c r="H453" s="80"/>
      <c r="I453" s="77"/>
      <c r="J453" s="81"/>
      <c r="K453" s="79"/>
      <c r="L453" s="77"/>
      <c r="M453" s="81"/>
      <c r="N453" s="79"/>
    </row>
    <row r="454" spans="1:14" x14ac:dyDescent="0.25">
      <c r="A454" s="59"/>
      <c r="B454" s="90"/>
      <c r="C454" s="89"/>
      <c r="D454" s="61" t="str">
        <f>IFERROR(IF(C454="No CAS","",INDEX('DEQ Pollutant List'!$C$7:$C$614,MATCH('5. Pollutant Emissions - MB'!C454,'DEQ Pollutant List'!$B$7:$B$614,0))),"")</f>
        <v/>
      </c>
      <c r="E454" s="201" t="str">
        <f>IFERROR(IF(OR($C454="",$C454="No CAS"),INDEX('DEQ Pollutant List'!$A$7:$A$614,MATCH($D454,'DEQ Pollutant List'!$C$7:$C$614,0)),INDEX('DEQ Pollutant List'!$A$7:$A$614,MATCH($C454,'DEQ Pollutant List'!$B$7:$B$614,0))),"")</f>
        <v/>
      </c>
      <c r="F454" s="93"/>
      <c r="G454" s="94"/>
      <c r="H454" s="80"/>
      <c r="I454" s="77"/>
      <c r="J454" s="81"/>
      <c r="K454" s="79"/>
      <c r="L454" s="77"/>
      <c r="M454" s="81"/>
      <c r="N454" s="79"/>
    </row>
    <row r="455" spans="1:14" x14ac:dyDescent="0.25">
      <c r="A455" s="59"/>
      <c r="B455" s="90"/>
      <c r="C455" s="89"/>
      <c r="D455" s="61" t="str">
        <f>IFERROR(IF(C455="No CAS","",INDEX('DEQ Pollutant List'!$C$7:$C$614,MATCH('5. Pollutant Emissions - MB'!C455,'DEQ Pollutant List'!$B$7:$B$614,0))),"")</f>
        <v/>
      </c>
      <c r="E455" s="201" t="str">
        <f>IFERROR(IF(OR($C455="",$C455="No CAS"),INDEX('DEQ Pollutant List'!$A$7:$A$614,MATCH($D455,'DEQ Pollutant List'!$C$7:$C$614,0)),INDEX('DEQ Pollutant List'!$A$7:$A$614,MATCH($C455,'DEQ Pollutant List'!$B$7:$B$614,0))),"")</f>
        <v/>
      </c>
      <c r="F455" s="93"/>
      <c r="G455" s="94"/>
      <c r="H455" s="80"/>
      <c r="I455" s="77"/>
      <c r="J455" s="81"/>
      <c r="K455" s="79"/>
      <c r="L455" s="77"/>
      <c r="M455" s="81"/>
      <c r="N455" s="79"/>
    </row>
    <row r="456" spans="1:14" x14ac:dyDescent="0.25">
      <c r="A456" s="59"/>
      <c r="B456" s="90"/>
      <c r="C456" s="89"/>
      <c r="D456" s="61" t="str">
        <f>IFERROR(IF(C456="No CAS","",INDEX('DEQ Pollutant List'!$C$7:$C$614,MATCH('5. Pollutant Emissions - MB'!C456,'DEQ Pollutant List'!$B$7:$B$614,0))),"")</f>
        <v/>
      </c>
      <c r="E456" s="201" t="str">
        <f>IFERROR(IF(OR($C456="",$C456="No CAS"),INDEX('DEQ Pollutant List'!$A$7:$A$614,MATCH($D456,'DEQ Pollutant List'!$C$7:$C$614,0)),INDEX('DEQ Pollutant List'!$A$7:$A$614,MATCH($C456,'DEQ Pollutant List'!$B$7:$B$614,0))),"")</f>
        <v/>
      </c>
      <c r="F456" s="93"/>
      <c r="G456" s="94"/>
      <c r="H456" s="80"/>
      <c r="I456" s="77"/>
      <c r="J456" s="81"/>
      <c r="K456" s="79"/>
      <c r="L456" s="77"/>
      <c r="M456" s="81"/>
      <c r="N456" s="79"/>
    </row>
    <row r="457" spans="1:14" x14ac:dyDescent="0.25">
      <c r="A457" s="59"/>
      <c r="B457" s="90"/>
      <c r="C457" s="89"/>
      <c r="D457" s="61" t="str">
        <f>IFERROR(IF(C457="No CAS","",INDEX('DEQ Pollutant List'!$C$7:$C$614,MATCH('5. Pollutant Emissions - MB'!C457,'DEQ Pollutant List'!$B$7:$B$614,0))),"")</f>
        <v/>
      </c>
      <c r="E457" s="201" t="str">
        <f>IFERROR(IF(OR($C457="",$C457="No CAS"),INDEX('DEQ Pollutant List'!$A$7:$A$614,MATCH($D457,'DEQ Pollutant List'!$C$7:$C$614,0)),INDEX('DEQ Pollutant List'!$A$7:$A$614,MATCH($C457,'DEQ Pollutant List'!$B$7:$B$614,0))),"")</f>
        <v/>
      </c>
      <c r="F457" s="93"/>
      <c r="G457" s="94"/>
      <c r="H457" s="80"/>
      <c r="I457" s="77"/>
      <c r="J457" s="81"/>
      <c r="K457" s="79"/>
      <c r="L457" s="77"/>
      <c r="M457" s="81"/>
      <c r="N457" s="79"/>
    </row>
    <row r="458" spans="1:14" x14ac:dyDescent="0.25">
      <c r="A458" s="59"/>
      <c r="B458" s="90"/>
      <c r="C458" s="89"/>
      <c r="D458" s="61" t="str">
        <f>IFERROR(IF(C458="No CAS","",INDEX('DEQ Pollutant List'!$C$7:$C$614,MATCH('5. Pollutant Emissions - MB'!C458,'DEQ Pollutant List'!$B$7:$B$614,0))),"")</f>
        <v/>
      </c>
      <c r="E458" s="201" t="str">
        <f>IFERROR(IF(OR($C458="",$C458="No CAS"),INDEX('DEQ Pollutant List'!$A$7:$A$614,MATCH($D458,'DEQ Pollutant List'!$C$7:$C$614,0)),INDEX('DEQ Pollutant List'!$A$7:$A$614,MATCH($C458,'DEQ Pollutant List'!$B$7:$B$614,0))),"")</f>
        <v/>
      </c>
      <c r="F458" s="93"/>
      <c r="G458" s="94"/>
      <c r="H458" s="80"/>
      <c r="I458" s="77"/>
      <c r="J458" s="81"/>
      <c r="K458" s="79"/>
      <c r="L458" s="77"/>
      <c r="M458" s="81"/>
      <c r="N458" s="79"/>
    </row>
    <row r="459" spans="1:14" x14ac:dyDescent="0.25">
      <c r="A459" s="59"/>
      <c r="B459" s="90"/>
      <c r="C459" s="89"/>
      <c r="D459" s="61" t="str">
        <f>IFERROR(IF(C459="No CAS","",INDEX('DEQ Pollutant List'!$C$7:$C$614,MATCH('5. Pollutant Emissions - MB'!C459,'DEQ Pollutant List'!$B$7:$B$614,0))),"")</f>
        <v/>
      </c>
      <c r="E459" s="201" t="str">
        <f>IFERROR(IF(OR($C459="",$C459="No CAS"),INDEX('DEQ Pollutant List'!$A$7:$A$614,MATCH($D459,'DEQ Pollutant List'!$C$7:$C$614,0)),INDEX('DEQ Pollutant List'!$A$7:$A$614,MATCH($C459,'DEQ Pollutant List'!$B$7:$B$614,0))),"")</f>
        <v/>
      </c>
      <c r="F459" s="93"/>
      <c r="G459" s="94"/>
      <c r="H459" s="80"/>
      <c r="I459" s="77"/>
      <c r="J459" s="81"/>
      <c r="K459" s="79"/>
      <c r="L459" s="77"/>
      <c r="M459" s="81"/>
      <c r="N459" s="79"/>
    </row>
    <row r="460" spans="1:14" x14ac:dyDescent="0.25">
      <c r="A460" s="59"/>
      <c r="B460" s="90"/>
      <c r="C460" s="89"/>
      <c r="D460" s="61" t="str">
        <f>IFERROR(IF(C460="No CAS","",INDEX('DEQ Pollutant List'!$C$7:$C$614,MATCH('5. Pollutant Emissions - MB'!C460,'DEQ Pollutant List'!$B$7:$B$614,0))),"")</f>
        <v/>
      </c>
      <c r="E460" s="201" t="str">
        <f>IFERROR(IF(OR($C460="",$C460="No CAS"),INDEX('DEQ Pollutant List'!$A$7:$A$614,MATCH($D460,'DEQ Pollutant List'!$C$7:$C$614,0)),INDEX('DEQ Pollutant List'!$A$7:$A$614,MATCH($C460,'DEQ Pollutant List'!$B$7:$B$614,0))),"")</f>
        <v/>
      </c>
      <c r="F460" s="93"/>
      <c r="G460" s="94"/>
      <c r="H460" s="80"/>
      <c r="I460" s="77"/>
      <c r="J460" s="81"/>
      <c r="K460" s="79"/>
      <c r="L460" s="77"/>
      <c r="M460" s="81"/>
      <c r="N460" s="79"/>
    </row>
    <row r="461" spans="1:14" x14ac:dyDescent="0.25">
      <c r="A461" s="59"/>
      <c r="B461" s="90"/>
      <c r="C461" s="89"/>
      <c r="D461" s="61" t="str">
        <f>IFERROR(IF(C461="No CAS","",INDEX('DEQ Pollutant List'!$C$7:$C$614,MATCH('5. Pollutant Emissions - MB'!C461,'DEQ Pollutant List'!$B$7:$B$614,0))),"")</f>
        <v/>
      </c>
      <c r="E461" s="201" t="str">
        <f>IFERROR(IF(OR($C461="",$C461="No CAS"),INDEX('DEQ Pollutant List'!$A$7:$A$614,MATCH($D461,'DEQ Pollutant List'!$C$7:$C$614,0)),INDEX('DEQ Pollutant List'!$A$7:$A$614,MATCH($C461,'DEQ Pollutant List'!$B$7:$B$614,0))),"")</f>
        <v/>
      </c>
      <c r="F461" s="93"/>
      <c r="G461" s="94"/>
      <c r="H461" s="80"/>
      <c r="I461" s="77"/>
      <c r="J461" s="81"/>
      <c r="K461" s="79"/>
      <c r="L461" s="77"/>
      <c r="M461" s="81"/>
      <c r="N461" s="79"/>
    </row>
    <row r="462" spans="1:14" x14ac:dyDescent="0.25">
      <c r="A462" s="59"/>
      <c r="B462" s="90"/>
      <c r="C462" s="89"/>
      <c r="D462" s="61" t="str">
        <f>IFERROR(IF(C462="No CAS","",INDEX('DEQ Pollutant List'!$C$7:$C$614,MATCH('5. Pollutant Emissions - MB'!C462,'DEQ Pollutant List'!$B$7:$B$614,0))),"")</f>
        <v/>
      </c>
      <c r="E462" s="201" t="str">
        <f>IFERROR(IF(OR($C462="",$C462="No CAS"),INDEX('DEQ Pollutant List'!$A$7:$A$614,MATCH($D462,'DEQ Pollutant List'!$C$7:$C$614,0)),INDEX('DEQ Pollutant List'!$A$7:$A$614,MATCH($C462,'DEQ Pollutant List'!$B$7:$B$614,0))),"")</f>
        <v/>
      </c>
      <c r="F462" s="93"/>
      <c r="G462" s="94"/>
      <c r="H462" s="80"/>
      <c r="I462" s="77"/>
      <c r="J462" s="81"/>
      <c r="K462" s="79"/>
      <c r="L462" s="77"/>
      <c r="M462" s="81"/>
      <c r="N462" s="79"/>
    </row>
    <row r="463" spans="1:14" x14ac:dyDescent="0.25">
      <c r="A463" s="59"/>
      <c r="B463" s="90"/>
      <c r="C463" s="89"/>
      <c r="D463" s="61" t="str">
        <f>IFERROR(IF(C463="No CAS","",INDEX('DEQ Pollutant List'!$C$7:$C$614,MATCH('5. Pollutant Emissions - MB'!C463,'DEQ Pollutant List'!$B$7:$B$614,0))),"")</f>
        <v/>
      </c>
      <c r="E463" s="201" t="str">
        <f>IFERROR(IF(OR($C463="",$C463="No CAS"),INDEX('DEQ Pollutant List'!$A$7:$A$614,MATCH($D463,'DEQ Pollutant List'!$C$7:$C$614,0)),INDEX('DEQ Pollutant List'!$A$7:$A$614,MATCH($C463,'DEQ Pollutant List'!$B$7:$B$614,0))),"")</f>
        <v/>
      </c>
      <c r="F463" s="93"/>
      <c r="G463" s="94"/>
      <c r="H463" s="80"/>
      <c r="I463" s="77"/>
      <c r="J463" s="81"/>
      <c r="K463" s="79"/>
      <c r="L463" s="77"/>
      <c r="M463" s="81"/>
      <c r="N463" s="79"/>
    </row>
    <row r="464" spans="1:14" x14ac:dyDescent="0.25">
      <c r="A464" s="59"/>
      <c r="B464" s="90"/>
      <c r="C464" s="89"/>
      <c r="D464" s="61" t="str">
        <f>IFERROR(IF(C464="No CAS","",INDEX('DEQ Pollutant List'!$C$7:$C$614,MATCH('5. Pollutant Emissions - MB'!C464,'DEQ Pollutant List'!$B$7:$B$614,0))),"")</f>
        <v/>
      </c>
      <c r="E464" s="201" t="str">
        <f>IFERROR(IF(OR($C464="",$C464="No CAS"),INDEX('DEQ Pollutant List'!$A$7:$A$614,MATCH($D464,'DEQ Pollutant List'!$C$7:$C$614,0)),INDEX('DEQ Pollutant List'!$A$7:$A$614,MATCH($C464,'DEQ Pollutant List'!$B$7:$B$614,0))),"")</f>
        <v/>
      </c>
      <c r="F464" s="93"/>
      <c r="G464" s="94"/>
      <c r="H464" s="80"/>
      <c r="I464" s="77"/>
      <c r="J464" s="81"/>
      <c r="K464" s="79"/>
      <c r="L464" s="77"/>
      <c r="M464" s="81"/>
      <c r="N464" s="79"/>
    </row>
    <row r="465" spans="1:14" x14ac:dyDescent="0.25">
      <c r="A465" s="59"/>
      <c r="B465" s="90"/>
      <c r="C465" s="89"/>
      <c r="D465" s="61" t="str">
        <f>IFERROR(IF(C465="No CAS","",INDEX('DEQ Pollutant List'!$C$7:$C$614,MATCH('5. Pollutant Emissions - MB'!C465,'DEQ Pollutant List'!$B$7:$B$614,0))),"")</f>
        <v/>
      </c>
      <c r="E465" s="201" t="str">
        <f>IFERROR(IF(OR($C465="",$C465="No CAS"),INDEX('DEQ Pollutant List'!$A$7:$A$614,MATCH($D465,'DEQ Pollutant List'!$C$7:$C$614,0)),INDEX('DEQ Pollutant List'!$A$7:$A$614,MATCH($C465,'DEQ Pollutant List'!$B$7:$B$614,0))),"")</f>
        <v/>
      </c>
      <c r="F465" s="93"/>
      <c r="G465" s="94"/>
      <c r="H465" s="80"/>
      <c r="I465" s="77"/>
      <c r="J465" s="81"/>
      <c r="K465" s="79"/>
      <c r="L465" s="77"/>
      <c r="M465" s="81"/>
      <c r="N465" s="79"/>
    </row>
    <row r="466" spans="1:14" x14ac:dyDescent="0.25">
      <c r="A466" s="59"/>
      <c r="B466" s="90"/>
      <c r="C466" s="89"/>
      <c r="D466" s="61" t="str">
        <f>IFERROR(IF(C466="No CAS","",INDEX('DEQ Pollutant List'!$C$7:$C$614,MATCH('5. Pollutant Emissions - MB'!C466,'DEQ Pollutant List'!$B$7:$B$614,0))),"")</f>
        <v/>
      </c>
      <c r="E466" s="201" t="str">
        <f>IFERROR(IF(OR($C466="",$C466="No CAS"),INDEX('DEQ Pollutant List'!$A$7:$A$614,MATCH($D466,'DEQ Pollutant List'!$C$7:$C$614,0)),INDEX('DEQ Pollutant List'!$A$7:$A$614,MATCH($C466,'DEQ Pollutant List'!$B$7:$B$614,0))),"")</f>
        <v/>
      </c>
      <c r="F466" s="93"/>
      <c r="G466" s="94"/>
      <c r="H466" s="80"/>
      <c r="I466" s="77"/>
      <c r="J466" s="81"/>
      <c r="K466" s="79"/>
      <c r="L466" s="77"/>
      <c r="M466" s="81"/>
      <c r="N466" s="79"/>
    </row>
    <row r="467" spans="1:14" x14ac:dyDescent="0.25">
      <c r="A467" s="59"/>
      <c r="B467" s="90"/>
      <c r="C467" s="89"/>
      <c r="D467" s="61" t="str">
        <f>IFERROR(IF(C467="No CAS","",INDEX('DEQ Pollutant List'!$C$7:$C$614,MATCH('5. Pollutant Emissions - MB'!C467,'DEQ Pollutant List'!$B$7:$B$614,0))),"")</f>
        <v/>
      </c>
      <c r="E467" s="201" t="str">
        <f>IFERROR(IF(OR($C467="",$C467="No CAS"),INDEX('DEQ Pollutant List'!$A$7:$A$614,MATCH($D467,'DEQ Pollutant List'!$C$7:$C$614,0)),INDEX('DEQ Pollutant List'!$A$7:$A$614,MATCH($C467,'DEQ Pollutant List'!$B$7:$B$614,0))),"")</f>
        <v/>
      </c>
      <c r="F467" s="93"/>
      <c r="G467" s="94"/>
      <c r="H467" s="80"/>
      <c r="I467" s="77"/>
      <c r="J467" s="81"/>
      <c r="K467" s="79"/>
      <c r="L467" s="77"/>
      <c r="M467" s="81"/>
      <c r="N467" s="79"/>
    </row>
    <row r="468" spans="1:14" x14ac:dyDescent="0.25">
      <c r="A468" s="59"/>
      <c r="B468" s="90"/>
      <c r="C468" s="89"/>
      <c r="D468" s="61" t="str">
        <f>IFERROR(IF(C468="No CAS","",INDEX('DEQ Pollutant List'!$C$7:$C$614,MATCH('5. Pollutant Emissions - MB'!C468,'DEQ Pollutant List'!$B$7:$B$614,0))),"")</f>
        <v/>
      </c>
      <c r="E468" s="201" t="str">
        <f>IFERROR(IF(OR($C468="",$C468="No CAS"),INDEX('DEQ Pollutant List'!$A$7:$A$614,MATCH($D468,'DEQ Pollutant List'!$C$7:$C$614,0)),INDEX('DEQ Pollutant List'!$A$7:$A$614,MATCH($C468,'DEQ Pollutant List'!$B$7:$B$614,0))),"")</f>
        <v/>
      </c>
      <c r="F468" s="93"/>
      <c r="G468" s="94"/>
      <c r="H468" s="80"/>
      <c r="I468" s="77"/>
      <c r="J468" s="81"/>
      <c r="K468" s="79"/>
      <c r="L468" s="77"/>
      <c r="M468" s="81"/>
      <c r="N468" s="79"/>
    </row>
    <row r="469" spans="1:14" x14ac:dyDescent="0.25">
      <c r="A469" s="59"/>
      <c r="B469" s="90"/>
      <c r="C469" s="89"/>
      <c r="D469" s="61" t="str">
        <f>IFERROR(IF(C469="No CAS","",INDEX('DEQ Pollutant List'!$C$7:$C$614,MATCH('5. Pollutant Emissions - MB'!C469,'DEQ Pollutant List'!$B$7:$B$614,0))),"")</f>
        <v/>
      </c>
      <c r="E469" s="201" t="str">
        <f>IFERROR(IF(OR($C469="",$C469="No CAS"),INDEX('DEQ Pollutant List'!$A$7:$A$614,MATCH($D469,'DEQ Pollutant List'!$C$7:$C$614,0)),INDEX('DEQ Pollutant List'!$A$7:$A$614,MATCH($C469,'DEQ Pollutant List'!$B$7:$B$614,0))),"")</f>
        <v/>
      </c>
      <c r="F469" s="93"/>
      <c r="G469" s="94"/>
      <c r="H469" s="80"/>
      <c r="I469" s="77"/>
      <c r="J469" s="81"/>
      <c r="K469" s="79"/>
      <c r="L469" s="77"/>
      <c r="M469" s="81"/>
      <c r="N469" s="79"/>
    </row>
    <row r="470" spans="1:14" x14ac:dyDescent="0.25">
      <c r="A470" s="59"/>
      <c r="B470" s="90"/>
      <c r="C470" s="89"/>
      <c r="D470" s="61" t="str">
        <f>IFERROR(IF(C470="No CAS","",INDEX('DEQ Pollutant List'!$C$7:$C$614,MATCH('5. Pollutant Emissions - MB'!C470,'DEQ Pollutant List'!$B$7:$B$614,0))),"")</f>
        <v/>
      </c>
      <c r="E470" s="201" t="str">
        <f>IFERROR(IF(OR($C470="",$C470="No CAS"),INDEX('DEQ Pollutant List'!$A$7:$A$614,MATCH($D470,'DEQ Pollutant List'!$C$7:$C$614,0)),INDEX('DEQ Pollutant List'!$A$7:$A$614,MATCH($C470,'DEQ Pollutant List'!$B$7:$B$614,0))),"")</f>
        <v/>
      </c>
      <c r="F470" s="93"/>
      <c r="G470" s="94"/>
      <c r="H470" s="80"/>
      <c r="I470" s="77"/>
      <c r="J470" s="81"/>
      <c r="K470" s="79"/>
      <c r="L470" s="77"/>
      <c r="M470" s="81"/>
      <c r="N470" s="79"/>
    </row>
    <row r="471" spans="1:14" x14ac:dyDescent="0.25">
      <c r="A471" s="59"/>
      <c r="B471" s="90"/>
      <c r="C471" s="89"/>
      <c r="D471" s="61" t="str">
        <f>IFERROR(IF(C471="No CAS","",INDEX('DEQ Pollutant List'!$C$7:$C$614,MATCH('5. Pollutant Emissions - MB'!C471,'DEQ Pollutant List'!$B$7:$B$614,0))),"")</f>
        <v/>
      </c>
      <c r="E471" s="201" t="str">
        <f>IFERROR(IF(OR($C471="",$C471="No CAS"),INDEX('DEQ Pollutant List'!$A$7:$A$614,MATCH($D471,'DEQ Pollutant List'!$C$7:$C$614,0)),INDEX('DEQ Pollutant List'!$A$7:$A$614,MATCH($C471,'DEQ Pollutant List'!$B$7:$B$614,0))),"")</f>
        <v/>
      </c>
      <c r="F471" s="93"/>
      <c r="G471" s="94"/>
      <c r="H471" s="80"/>
      <c r="I471" s="77"/>
      <c r="J471" s="81"/>
      <c r="K471" s="79"/>
      <c r="L471" s="77"/>
      <c r="M471" s="81"/>
      <c r="N471" s="79"/>
    </row>
    <row r="472" spans="1:14" x14ac:dyDescent="0.25">
      <c r="A472" s="59"/>
      <c r="B472" s="90"/>
      <c r="C472" s="89"/>
      <c r="D472" s="61" t="str">
        <f>IFERROR(IF(C472="No CAS","",INDEX('DEQ Pollutant List'!$C$7:$C$614,MATCH('5. Pollutant Emissions - MB'!C472,'DEQ Pollutant List'!$B$7:$B$614,0))),"")</f>
        <v/>
      </c>
      <c r="E472" s="201" t="str">
        <f>IFERROR(IF(OR($C472="",$C472="No CAS"),INDEX('DEQ Pollutant List'!$A$7:$A$614,MATCH($D472,'DEQ Pollutant List'!$C$7:$C$614,0)),INDEX('DEQ Pollutant List'!$A$7:$A$614,MATCH($C472,'DEQ Pollutant List'!$B$7:$B$614,0))),"")</f>
        <v/>
      </c>
      <c r="F472" s="93"/>
      <c r="G472" s="94"/>
      <c r="H472" s="80"/>
      <c r="I472" s="77"/>
      <c r="J472" s="81"/>
      <c r="K472" s="79"/>
      <c r="L472" s="77"/>
      <c r="M472" s="81"/>
      <c r="N472" s="79"/>
    </row>
    <row r="473" spans="1:14" x14ac:dyDescent="0.25">
      <c r="A473" s="59"/>
      <c r="B473" s="90"/>
      <c r="C473" s="89"/>
      <c r="D473" s="61" t="str">
        <f>IFERROR(IF(C473="No CAS","",INDEX('DEQ Pollutant List'!$C$7:$C$614,MATCH('5. Pollutant Emissions - MB'!C473,'DEQ Pollutant List'!$B$7:$B$614,0))),"")</f>
        <v/>
      </c>
      <c r="E473" s="201" t="str">
        <f>IFERROR(IF(OR($C473="",$C473="No CAS"),INDEX('DEQ Pollutant List'!$A$7:$A$614,MATCH($D473,'DEQ Pollutant List'!$C$7:$C$614,0)),INDEX('DEQ Pollutant List'!$A$7:$A$614,MATCH($C473,'DEQ Pollutant List'!$B$7:$B$614,0))),"")</f>
        <v/>
      </c>
      <c r="F473" s="93"/>
      <c r="G473" s="94"/>
      <c r="H473" s="80"/>
      <c r="I473" s="77"/>
      <c r="J473" s="81"/>
      <c r="K473" s="79"/>
      <c r="L473" s="77"/>
      <c r="M473" s="81"/>
      <c r="N473" s="79"/>
    </row>
    <row r="474" spans="1:14" x14ac:dyDescent="0.25">
      <c r="A474" s="59"/>
      <c r="B474" s="90"/>
      <c r="C474" s="89"/>
      <c r="D474" s="61" t="str">
        <f>IFERROR(IF(C474="No CAS","",INDEX('DEQ Pollutant List'!$C$7:$C$614,MATCH('5. Pollutant Emissions - MB'!C474,'DEQ Pollutant List'!$B$7:$B$614,0))),"")</f>
        <v/>
      </c>
      <c r="E474" s="201" t="str">
        <f>IFERROR(IF(OR($C474="",$C474="No CAS"),INDEX('DEQ Pollutant List'!$A$7:$A$614,MATCH($D474,'DEQ Pollutant List'!$C$7:$C$614,0)),INDEX('DEQ Pollutant List'!$A$7:$A$614,MATCH($C474,'DEQ Pollutant List'!$B$7:$B$614,0))),"")</f>
        <v/>
      </c>
      <c r="F474" s="93"/>
      <c r="G474" s="94"/>
      <c r="H474" s="80"/>
      <c r="I474" s="77"/>
      <c r="J474" s="81"/>
      <c r="K474" s="79"/>
      <c r="L474" s="77"/>
      <c r="M474" s="81"/>
      <c r="N474" s="79"/>
    </row>
    <row r="475" spans="1:14" x14ac:dyDescent="0.25">
      <c r="A475" s="59"/>
      <c r="B475" s="90"/>
      <c r="C475" s="89"/>
      <c r="D475" s="61" t="str">
        <f>IFERROR(IF(C475="No CAS","",INDEX('DEQ Pollutant List'!$C$7:$C$614,MATCH('5. Pollutant Emissions - MB'!C475,'DEQ Pollutant List'!$B$7:$B$614,0))),"")</f>
        <v/>
      </c>
      <c r="E475" s="201" t="str">
        <f>IFERROR(IF(OR($C475="",$C475="No CAS"),INDEX('DEQ Pollutant List'!$A$7:$A$614,MATCH($D475,'DEQ Pollutant List'!$C$7:$C$614,0)),INDEX('DEQ Pollutant List'!$A$7:$A$614,MATCH($C475,'DEQ Pollutant List'!$B$7:$B$614,0))),"")</f>
        <v/>
      </c>
      <c r="F475" s="93"/>
      <c r="G475" s="94"/>
      <c r="H475" s="80"/>
      <c r="I475" s="77"/>
      <c r="J475" s="81"/>
      <c r="K475" s="79"/>
      <c r="L475" s="77"/>
      <c r="M475" s="81"/>
      <c r="N475" s="79"/>
    </row>
    <row r="476" spans="1:14" x14ac:dyDescent="0.25">
      <c r="A476" s="59"/>
      <c r="B476" s="90"/>
      <c r="C476" s="89"/>
      <c r="D476" s="61" t="str">
        <f>IFERROR(IF(C476="No CAS","",INDEX('DEQ Pollutant List'!$C$7:$C$614,MATCH('5. Pollutant Emissions - MB'!C476,'DEQ Pollutant List'!$B$7:$B$614,0))),"")</f>
        <v/>
      </c>
      <c r="E476" s="201" t="str">
        <f>IFERROR(IF(OR($C476="",$C476="No CAS"),INDEX('DEQ Pollutant List'!$A$7:$A$614,MATCH($D476,'DEQ Pollutant List'!$C$7:$C$614,0)),INDEX('DEQ Pollutant List'!$A$7:$A$614,MATCH($C476,'DEQ Pollutant List'!$B$7:$B$614,0))),"")</f>
        <v/>
      </c>
      <c r="F476" s="93"/>
      <c r="G476" s="94"/>
      <c r="H476" s="80"/>
      <c r="I476" s="77"/>
      <c r="J476" s="81"/>
      <c r="K476" s="79"/>
      <c r="L476" s="77"/>
      <c r="M476" s="81"/>
      <c r="N476" s="79"/>
    </row>
    <row r="477" spans="1:14" x14ac:dyDescent="0.25">
      <c r="A477" s="59"/>
      <c r="B477" s="90"/>
      <c r="C477" s="89"/>
      <c r="D477" s="61" t="str">
        <f>IFERROR(IF(C477="No CAS","",INDEX('DEQ Pollutant List'!$C$7:$C$614,MATCH('5. Pollutant Emissions - MB'!C477,'DEQ Pollutant List'!$B$7:$B$614,0))),"")</f>
        <v/>
      </c>
      <c r="E477" s="201" t="str">
        <f>IFERROR(IF(OR($C477="",$C477="No CAS"),INDEX('DEQ Pollutant List'!$A$7:$A$614,MATCH($D477,'DEQ Pollutant List'!$C$7:$C$614,0)),INDEX('DEQ Pollutant List'!$A$7:$A$614,MATCH($C477,'DEQ Pollutant List'!$B$7:$B$614,0))),"")</f>
        <v/>
      </c>
      <c r="F477" s="93"/>
      <c r="G477" s="94"/>
      <c r="H477" s="80"/>
      <c r="I477" s="77"/>
      <c r="J477" s="81"/>
      <c r="K477" s="79"/>
      <c r="L477" s="77"/>
      <c r="M477" s="81"/>
      <c r="N477" s="79"/>
    </row>
    <row r="478" spans="1:14" x14ac:dyDescent="0.25">
      <c r="A478" s="59"/>
      <c r="B478" s="90"/>
      <c r="C478" s="89"/>
      <c r="D478" s="61" t="str">
        <f>IFERROR(IF(C478="No CAS","",INDEX('DEQ Pollutant List'!$C$7:$C$614,MATCH('5. Pollutant Emissions - MB'!C478,'DEQ Pollutant List'!$B$7:$B$614,0))),"")</f>
        <v/>
      </c>
      <c r="E478" s="201" t="str">
        <f>IFERROR(IF(OR($C478="",$C478="No CAS"),INDEX('DEQ Pollutant List'!$A$7:$A$614,MATCH($D478,'DEQ Pollutant List'!$C$7:$C$614,0)),INDEX('DEQ Pollutant List'!$A$7:$A$614,MATCH($C478,'DEQ Pollutant List'!$B$7:$B$614,0))),"")</f>
        <v/>
      </c>
      <c r="F478" s="93"/>
      <c r="G478" s="94"/>
      <c r="H478" s="80"/>
      <c r="I478" s="77"/>
      <c r="J478" s="81"/>
      <c r="K478" s="79"/>
      <c r="L478" s="77"/>
      <c r="M478" s="81"/>
      <c r="N478" s="79"/>
    </row>
    <row r="479" spans="1:14" x14ac:dyDescent="0.25">
      <c r="A479" s="59"/>
      <c r="B479" s="90"/>
      <c r="C479" s="89"/>
      <c r="D479" s="61" t="str">
        <f>IFERROR(IF(C479="No CAS","",INDEX('DEQ Pollutant List'!$C$7:$C$614,MATCH('5. Pollutant Emissions - MB'!C479,'DEQ Pollutant List'!$B$7:$B$614,0))),"")</f>
        <v/>
      </c>
      <c r="E479" s="201" t="str">
        <f>IFERROR(IF(OR($C479="",$C479="No CAS"),INDEX('DEQ Pollutant List'!$A$7:$A$614,MATCH($D479,'DEQ Pollutant List'!$C$7:$C$614,0)),INDEX('DEQ Pollutant List'!$A$7:$A$614,MATCH($C479,'DEQ Pollutant List'!$B$7:$B$614,0))),"")</f>
        <v/>
      </c>
      <c r="F479" s="93"/>
      <c r="G479" s="94"/>
      <c r="H479" s="80"/>
      <c r="I479" s="77"/>
      <c r="J479" s="81"/>
      <c r="K479" s="79"/>
      <c r="L479" s="77"/>
      <c r="M479" s="81"/>
      <c r="N479" s="79"/>
    </row>
    <row r="480" spans="1:14" x14ac:dyDescent="0.25">
      <c r="A480" s="59"/>
      <c r="B480" s="90"/>
      <c r="C480" s="89"/>
      <c r="D480" s="61" t="str">
        <f>IFERROR(IF(C480="No CAS","",INDEX('DEQ Pollutant List'!$C$7:$C$614,MATCH('5. Pollutant Emissions - MB'!C480,'DEQ Pollutant List'!$B$7:$B$614,0))),"")</f>
        <v/>
      </c>
      <c r="E480" s="201" t="str">
        <f>IFERROR(IF(OR($C480="",$C480="No CAS"),INDEX('DEQ Pollutant List'!$A$7:$A$614,MATCH($D480,'DEQ Pollutant List'!$C$7:$C$614,0)),INDEX('DEQ Pollutant List'!$A$7:$A$614,MATCH($C480,'DEQ Pollutant List'!$B$7:$B$614,0))),"")</f>
        <v/>
      </c>
      <c r="F480" s="93"/>
      <c r="G480" s="94"/>
      <c r="H480" s="80"/>
      <c r="I480" s="77"/>
      <c r="J480" s="81"/>
      <c r="K480" s="79"/>
      <c r="L480" s="77"/>
      <c r="M480" s="81"/>
      <c r="N480" s="79"/>
    </row>
    <row r="481" spans="1:14" x14ac:dyDescent="0.25">
      <c r="A481" s="59"/>
      <c r="B481" s="90"/>
      <c r="C481" s="89"/>
      <c r="D481" s="61" t="str">
        <f>IFERROR(IF(C481="No CAS","",INDEX('DEQ Pollutant List'!$C$7:$C$614,MATCH('5. Pollutant Emissions - MB'!C481,'DEQ Pollutant List'!$B$7:$B$614,0))),"")</f>
        <v/>
      </c>
      <c r="E481" s="201" t="str">
        <f>IFERROR(IF(OR($C481="",$C481="No CAS"),INDEX('DEQ Pollutant List'!$A$7:$A$614,MATCH($D481,'DEQ Pollutant List'!$C$7:$C$614,0)),INDEX('DEQ Pollutant List'!$A$7:$A$614,MATCH($C481,'DEQ Pollutant List'!$B$7:$B$614,0))),"")</f>
        <v/>
      </c>
      <c r="F481" s="93"/>
      <c r="G481" s="94"/>
      <c r="H481" s="80"/>
      <c r="I481" s="77"/>
      <c r="J481" s="81"/>
      <c r="K481" s="79"/>
      <c r="L481" s="77"/>
      <c r="M481" s="81"/>
      <c r="N481" s="79"/>
    </row>
    <row r="482" spans="1:14" x14ac:dyDescent="0.25">
      <c r="A482" s="59"/>
      <c r="B482" s="90"/>
      <c r="C482" s="89"/>
      <c r="D482" s="61" t="str">
        <f>IFERROR(IF(C482="No CAS","",INDEX('DEQ Pollutant List'!$C$7:$C$614,MATCH('5. Pollutant Emissions - MB'!C482,'DEQ Pollutant List'!$B$7:$B$614,0))),"")</f>
        <v/>
      </c>
      <c r="E482" s="201" t="str">
        <f>IFERROR(IF(OR($C482="",$C482="No CAS"),INDEX('DEQ Pollutant List'!$A$7:$A$614,MATCH($D482,'DEQ Pollutant List'!$C$7:$C$614,0)),INDEX('DEQ Pollutant List'!$A$7:$A$614,MATCH($C482,'DEQ Pollutant List'!$B$7:$B$614,0))),"")</f>
        <v/>
      </c>
      <c r="F482" s="93"/>
      <c r="G482" s="94"/>
      <c r="H482" s="80"/>
      <c r="I482" s="77"/>
      <c r="J482" s="81"/>
      <c r="K482" s="79"/>
      <c r="L482" s="77"/>
      <c r="M482" s="81"/>
      <c r="N482" s="79"/>
    </row>
    <row r="483" spans="1:14" x14ac:dyDescent="0.25">
      <c r="A483" s="59"/>
      <c r="B483" s="90"/>
      <c r="C483" s="89"/>
      <c r="D483" s="61" t="str">
        <f>IFERROR(IF(C483="No CAS","",INDEX('DEQ Pollutant List'!$C$7:$C$614,MATCH('5. Pollutant Emissions - MB'!C483,'DEQ Pollutant List'!$B$7:$B$614,0))),"")</f>
        <v/>
      </c>
      <c r="E483" s="201" t="str">
        <f>IFERROR(IF(OR($C483="",$C483="No CAS"),INDEX('DEQ Pollutant List'!$A$7:$A$614,MATCH($D483,'DEQ Pollutant List'!$C$7:$C$614,0)),INDEX('DEQ Pollutant List'!$A$7:$A$614,MATCH($C483,'DEQ Pollutant List'!$B$7:$B$614,0))),"")</f>
        <v/>
      </c>
      <c r="F483" s="93"/>
      <c r="G483" s="94"/>
      <c r="H483" s="80"/>
      <c r="I483" s="77"/>
      <c r="J483" s="81"/>
      <c r="K483" s="79"/>
      <c r="L483" s="77"/>
      <c r="M483" s="81"/>
      <c r="N483" s="79"/>
    </row>
    <row r="484" spans="1:14" x14ac:dyDescent="0.25">
      <c r="A484" s="59"/>
      <c r="B484" s="90"/>
      <c r="C484" s="89"/>
      <c r="D484" s="61" t="str">
        <f>IFERROR(IF(C484="No CAS","",INDEX('DEQ Pollutant List'!$C$7:$C$614,MATCH('5. Pollutant Emissions - MB'!C484,'DEQ Pollutant List'!$B$7:$B$614,0))),"")</f>
        <v/>
      </c>
      <c r="E484" s="201" t="str">
        <f>IFERROR(IF(OR($C484="",$C484="No CAS"),INDEX('DEQ Pollutant List'!$A$7:$A$614,MATCH($D484,'DEQ Pollutant List'!$C$7:$C$614,0)),INDEX('DEQ Pollutant List'!$A$7:$A$614,MATCH($C484,'DEQ Pollutant List'!$B$7:$B$614,0))),"")</f>
        <v/>
      </c>
      <c r="F484" s="93"/>
      <c r="G484" s="94"/>
      <c r="H484" s="80"/>
      <c r="I484" s="77"/>
      <c r="J484" s="81"/>
      <c r="K484" s="79"/>
      <c r="L484" s="77"/>
      <c r="M484" s="81"/>
      <c r="N484" s="79"/>
    </row>
    <row r="485" spans="1:14" x14ac:dyDescent="0.25">
      <c r="A485" s="59"/>
      <c r="B485" s="90"/>
      <c r="C485" s="89"/>
      <c r="D485" s="61" t="str">
        <f>IFERROR(IF(C485="No CAS","",INDEX('DEQ Pollutant List'!$C$7:$C$614,MATCH('5. Pollutant Emissions - MB'!C485,'DEQ Pollutant List'!$B$7:$B$614,0))),"")</f>
        <v/>
      </c>
      <c r="E485" s="201" t="str">
        <f>IFERROR(IF(OR($C485="",$C485="No CAS"),INDEX('DEQ Pollutant List'!$A$7:$A$614,MATCH($D485,'DEQ Pollutant List'!$C$7:$C$614,0)),INDEX('DEQ Pollutant List'!$A$7:$A$614,MATCH($C485,'DEQ Pollutant List'!$B$7:$B$614,0))),"")</f>
        <v/>
      </c>
      <c r="F485" s="93"/>
      <c r="G485" s="94"/>
      <c r="H485" s="80"/>
      <c r="I485" s="77"/>
      <c r="J485" s="81"/>
      <c r="K485" s="79"/>
      <c r="L485" s="77"/>
      <c r="M485" s="81"/>
      <c r="N485" s="79"/>
    </row>
    <row r="486" spans="1:14" x14ac:dyDescent="0.25">
      <c r="A486" s="59"/>
      <c r="B486" s="90"/>
      <c r="C486" s="89"/>
      <c r="D486" s="61" t="str">
        <f>IFERROR(IF(C486="No CAS","",INDEX('DEQ Pollutant List'!$C$7:$C$614,MATCH('5. Pollutant Emissions - MB'!C486,'DEQ Pollutant List'!$B$7:$B$614,0))),"")</f>
        <v/>
      </c>
      <c r="E486" s="201" t="str">
        <f>IFERROR(IF(OR($C486="",$C486="No CAS"),INDEX('DEQ Pollutant List'!$A$7:$A$614,MATCH($D486,'DEQ Pollutant List'!$C$7:$C$614,0)),INDEX('DEQ Pollutant List'!$A$7:$A$614,MATCH($C486,'DEQ Pollutant List'!$B$7:$B$614,0))),"")</f>
        <v/>
      </c>
      <c r="F486" s="93"/>
      <c r="G486" s="94"/>
      <c r="H486" s="80"/>
      <c r="I486" s="77"/>
      <c r="J486" s="81"/>
      <c r="K486" s="79"/>
      <c r="L486" s="77"/>
      <c r="M486" s="81"/>
      <c r="N486" s="79"/>
    </row>
    <row r="487" spans="1:14" x14ac:dyDescent="0.25">
      <c r="A487" s="59"/>
      <c r="B487" s="90"/>
      <c r="C487" s="89"/>
      <c r="D487" s="61" t="str">
        <f>IFERROR(IF(C487="No CAS","",INDEX('DEQ Pollutant List'!$C$7:$C$614,MATCH('5. Pollutant Emissions - MB'!C487,'DEQ Pollutant List'!$B$7:$B$614,0))),"")</f>
        <v/>
      </c>
      <c r="E487" s="201" t="str">
        <f>IFERROR(IF(OR($C487="",$C487="No CAS"),INDEX('DEQ Pollutant List'!$A$7:$A$614,MATCH($D487,'DEQ Pollutant List'!$C$7:$C$614,0)),INDEX('DEQ Pollutant List'!$A$7:$A$614,MATCH($C487,'DEQ Pollutant List'!$B$7:$B$614,0))),"")</f>
        <v/>
      </c>
      <c r="F487" s="93"/>
      <c r="G487" s="94"/>
      <c r="H487" s="80"/>
      <c r="I487" s="77"/>
      <c r="J487" s="81"/>
      <c r="K487" s="79"/>
      <c r="L487" s="77"/>
      <c r="M487" s="81"/>
      <c r="N487" s="79"/>
    </row>
    <row r="488" spans="1:14" x14ac:dyDescent="0.25">
      <c r="A488" s="59"/>
      <c r="B488" s="90"/>
      <c r="C488" s="89"/>
      <c r="D488" s="61" t="str">
        <f>IFERROR(IF(C488="No CAS","",INDEX('DEQ Pollutant List'!$C$7:$C$614,MATCH('5. Pollutant Emissions - MB'!C488,'DEQ Pollutant List'!$B$7:$B$614,0))),"")</f>
        <v/>
      </c>
      <c r="E488" s="201" t="str">
        <f>IFERROR(IF(OR($C488="",$C488="No CAS"),INDEX('DEQ Pollutant List'!$A$7:$A$614,MATCH($D488,'DEQ Pollutant List'!$C$7:$C$614,0)),INDEX('DEQ Pollutant List'!$A$7:$A$614,MATCH($C488,'DEQ Pollutant List'!$B$7:$B$614,0))),"")</f>
        <v/>
      </c>
      <c r="F488" s="93"/>
      <c r="G488" s="94"/>
      <c r="H488" s="80"/>
      <c r="I488" s="77"/>
      <c r="J488" s="81"/>
      <c r="K488" s="79"/>
      <c r="L488" s="77"/>
      <c r="M488" s="81"/>
      <c r="N488" s="79"/>
    </row>
    <row r="489" spans="1:14" x14ac:dyDescent="0.25">
      <c r="A489" s="59"/>
      <c r="B489" s="90"/>
      <c r="C489" s="89"/>
      <c r="D489" s="61" t="str">
        <f>IFERROR(IF(C489="No CAS","",INDEX('DEQ Pollutant List'!$C$7:$C$614,MATCH('5. Pollutant Emissions - MB'!C489,'DEQ Pollutant List'!$B$7:$B$614,0))),"")</f>
        <v/>
      </c>
      <c r="E489" s="201" t="str">
        <f>IFERROR(IF(OR($C489="",$C489="No CAS"),INDEX('DEQ Pollutant List'!$A$7:$A$614,MATCH($D489,'DEQ Pollutant List'!$C$7:$C$614,0)),INDEX('DEQ Pollutant List'!$A$7:$A$614,MATCH($C489,'DEQ Pollutant List'!$B$7:$B$614,0))),"")</f>
        <v/>
      </c>
      <c r="F489" s="93"/>
      <c r="G489" s="94"/>
      <c r="H489" s="80"/>
      <c r="I489" s="77"/>
      <c r="J489" s="81"/>
      <c r="K489" s="79"/>
      <c r="L489" s="77"/>
      <c r="M489" s="81"/>
      <c r="N489" s="79"/>
    </row>
    <row r="490" spans="1:14" x14ac:dyDescent="0.25">
      <c r="A490" s="59"/>
      <c r="B490" s="90"/>
      <c r="C490" s="89"/>
      <c r="D490" s="61" t="str">
        <f>IFERROR(IF(C490="No CAS","",INDEX('DEQ Pollutant List'!$C$7:$C$614,MATCH('5. Pollutant Emissions - MB'!C490,'DEQ Pollutant List'!$B$7:$B$614,0))),"")</f>
        <v/>
      </c>
      <c r="E490" s="201" t="str">
        <f>IFERROR(IF(OR($C490="",$C490="No CAS"),INDEX('DEQ Pollutant List'!$A$7:$A$614,MATCH($D490,'DEQ Pollutant List'!$C$7:$C$614,0)),INDEX('DEQ Pollutant List'!$A$7:$A$614,MATCH($C490,'DEQ Pollutant List'!$B$7:$B$614,0))),"")</f>
        <v/>
      </c>
      <c r="F490" s="93"/>
      <c r="G490" s="94"/>
      <c r="H490" s="80"/>
      <c r="I490" s="77"/>
      <c r="J490" s="81"/>
      <c r="K490" s="79"/>
      <c r="L490" s="77"/>
      <c r="M490" s="81"/>
      <c r="N490" s="79"/>
    </row>
    <row r="491" spans="1:14" x14ac:dyDescent="0.25">
      <c r="A491" s="59"/>
      <c r="B491" s="90"/>
      <c r="C491" s="89"/>
      <c r="D491" s="61" t="str">
        <f>IFERROR(IF(C491="No CAS","",INDEX('DEQ Pollutant List'!$C$7:$C$614,MATCH('5. Pollutant Emissions - MB'!C491,'DEQ Pollutant List'!$B$7:$B$614,0))),"")</f>
        <v/>
      </c>
      <c r="E491" s="201" t="str">
        <f>IFERROR(IF(OR($C491="",$C491="No CAS"),INDEX('DEQ Pollutant List'!$A$7:$A$614,MATCH($D491,'DEQ Pollutant List'!$C$7:$C$614,0)),INDEX('DEQ Pollutant List'!$A$7:$A$614,MATCH($C491,'DEQ Pollutant List'!$B$7:$B$614,0))),"")</f>
        <v/>
      </c>
      <c r="F491" s="93"/>
      <c r="G491" s="94"/>
      <c r="H491" s="80"/>
      <c r="I491" s="77"/>
      <c r="J491" s="81"/>
      <c r="K491" s="79"/>
      <c r="L491" s="77"/>
      <c r="M491" s="81"/>
      <c r="N491" s="79"/>
    </row>
    <row r="492" spans="1:14" x14ac:dyDescent="0.25">
      <c r="A492" s="59"/>
      <c r="B492" s="90"/>
      <c r="C492" s="89"/>
      <c r="D492" s="61" t="str">
        <f>IFERROR(IF(C492="No CAS","",INDEX('DEQ Pollutant List'!$C$7:$C$614,MATCH('5. Pollutant Emissions - MB'!C492,'DEQ Pollutant List'!$B$7:$B$614,0))),"")</f>
        <v/>
      </c>
      <c r="E492" s="201" t="str">
        <f>IFERROR(IF(OR($C492="",$C492="No CAS"),INDEX('DEQ Pollutant List'!$A$7:$A$614,MATCH($D492,'DEQ Pollutant List'!$C$7:$C$614,0)),INDEX('DEQ Pollutant List'!$A$7:$A$614,MATCH($C492,'DEQ Pollutant List'!$B$7:$B$614,0))),"")</f>
        <v/>
      </c>
      <c r="F492" s="93"/>
      <c r="G492" s="94"/>
      <c r="H492" s="80"/>
      <c r="I492" s="77"/>
      <c r="J492" s="81"/>
      <c r="K492" s="79"/>
      <c r="L492" s="77"/>
      <c r="M492" s="81"/>
      <c r="N492" s="79"/>
    </row>
    <row r="493" spans="1:14" x14ac:dyDescent="0.25">
      <c r="A493" s="59"/>
      <c r="B493" s="90"/>
      <c r="C493" s="89"/>
      <c r="D493" s="61" t="str">
        <f>IFERROR(IF(C493="No CAS","",INDEX('DEQ Pollutant List'!$C$7:$C$614,MATCH('5. Pollutant Emissions - MB'!C493,'DEQ Pollutant List'!$B$7:$B$614,0))),"")</f>
        <v/>
      </c>
      <c r="E493" s="201" t="str">
        <f>IFERROR(IF(OR($C493="",$C493="No CAS"),INDEX('DEQ Pollutant List'!$A$7:$A$614,MATCH($D493,'DEQ Pollutant List'!$C$7:$C$614,0)),INDEX('DEQ Pollutant List'!$A$7:$A$614,MATCH($C493,'DEQ Pollutant List'!$B$7:$B$614,0))),"")</f>
        <v/>
      </c>
      <c r="F493" s="93"/>
      <c r="G493" s="94"/>
      <c r="H493" s="80"/>
      <c r="I493" s="77"/>
      <c r="J493" s="81"/>
      <c r="K493" s="79"/>
      <c r="L493" s="77"/>
      <c r="M493" s="81"/>
      <c r="N493" s="79"/>
    </row>
    <row r="494" spans="1:14" x14ac:dyDescent="0.25">
      <c r="A494" s="59"/>
      <c r="B494" s="90"/>
      <c r="C494" s="89"/>
      <c r="D494" s="61" t="str">
        <f>IFERROR(IF(C494="No CAS","",INDEX('DEQ Pollutant List'!$C$7:$C$614,MATCH('5. Pollutant Emissions - MB'!C494,'DEQ Pollutant List'!$B$7:$B$614,0))),"")</f>
        <v/>
      </c>
      <c r="E494" s="201" t="str">
        <f>IFERROR(IF(OR($C494="",$C494="No CAS"),INDEX('DEQ Pollutant List'!$A$7:$A$614,MATCH($D494,'DEQ Pollutant List'!$C$7:$C$614,0)),INDEX('DEQ Pollutant List'!$A$7:$A$614,MATCH($C494,'DEQ Pollutant List'!$B$7:$B$614,0))),"")</f>
        <v/>
      </c>
      <c r="F494" s="93"/>
      <c r="G494" s="94"/>
      <c r="H494" s="80"/>
      <c r="I494" s="77"/>
      <c r="J494" s="81"/>
      <c r="K494" s="79"/>
      <c r="L494" s="77"/>
      <c r="M494" s="81"/>
      <c r="N494" s="79"/>
    </row>
    <row r="495" spans="1:14" x14ac:dyDescent="0.25">
      <c r="A495" s="59"/>
      <c r="B495" s="90"/>
      <c r="C495" s="89"/>
      <c r="D495" s="61" t="str">
        <f>IFERROR(IF(C495="No CAS","",INDEX('DEQ Pollutant List'!$C$7:$C$614,MATCH('5. Pollutant Emissions - MB'!C495,'DEQ Pollutant List'!$B$7:$B$614,0))),"")</f>
        <v/>
      </c>
      <c r="E495" s="201" t="str">
        <f>IFERROR(IF(OR($C495="",$C495="No CAS"),INDEX('DEQ Pollutant List'!$A$7:$A$614,MATCH($D495,'DEQ Pollutant List'!$C$7:$C$614,0)),INDEX('DEQ Pollutant List'!$A$7:$A$614,MATCH($C495,'DEQ Pollutant List'!$B$7:$B$614,0))),"")</f>
        <v/>
      </c>
      <c r="F495" s="93"/>
      <c r="G495" s="94"/>
      <c r="H495" s="80"/>
      <c r="I495" s="77"/>
      <c r="J495" s="81"/>
      <c r="K495" s="79"/>
      <c r="L495" s="77"/>
      <c r="M495" s="81"/>
      <c r="N495" s="79"/>
    </row>
    <row r="496" spans="1:14" x14ac:dyDescent="0.25">
      <c r="A496" s="59"/>
      <c r="B496" s="90"/>
      <c r="C496" s="89"/>
      <c r="D496" s="61" t="str">
        <f>IFERROR(IF(C496="No CAS","",INDEX('DEQ Pollutant List'!$C$7:$C$614,MATCH('5. Pollutant Emissions - MB'!C496,'DEQ Pollutant List'!$B$7:$B$614,0))),"")</f>
        <v/>
      </c>
      <c r="E496" s="201" t="str">
        <f>IFERROR(IF(OR($C496="",$C496="No CAS"),INDEX('DEQ Pollutant List'!$A$7:$A$614,MATCH($D496,'DEQ Pollutant List'!$C$7:$C$614,0)),INDEX('DEQ Pollutant List'!$A$7:$A$614,MATCH($C496,'DEQ Pollutant List'!$B$7:$B$614,0))),"")</f>
        <v/>
      </c>
      <c r="F496" s="93"/>
      <c r="G496" s="94"/>
      <c r="H496" s="80"/>
      <c r="I496" s="77"/>
      <c r="J496" s="81"/>
      <c r="K496" s="79"/>
      <c r="L496" s="77"/>
      <c r="M496" s="81"/>
      <c r="N496" s="79"/>
    </row>
    <row r="497" spans="1:14" x14ac:dyDescent="0.25">
      <c r="A497" s="59"/>
      <c r="B497" s="90"/>
      <c r="C497" s="89"/>
      <c r="D497" s="61" t="str">
        <f>IFERROR(IF(C497="No CAS","",INDEX('DEQ Pollutant List'!$C$7:$C$614,MATCH('5. Pollutant Emissions - MB'!C497,'DEQ Pollutant List'!$B$7:$B$614,0))),"")</f>
        <v/>
      </c>
      <c r="E497" s="201" t="str">
        <f>IFERROR(IF(OR($C497="",$C497="No CAS"),INDEX('DEQ Pollutant List'!$A$7:$A$614,MATCH($D497,'DEQ Pollutant List'!$C$7:$C$614,0)),INDEX('DEQ Pollutant List'!$A$7:$A$614,MATCH($C497,'DEQ Pollutant List'!$B$7:$B$614,0))),"")</f>
        <v/>
      </c>
      <c r="F497" s="93"/>
      <c r="G497" s="94"/>
      <c r="H497" s="80"/>
      <c r="I497" s="77"/>
      <c r="J497" s="81"/>
      <c r="K497" s="79"/>
      <c r="L497" s="77"/>
      <c r="M497" s="81"/>
      <c r="N497" s="79"/>
    </row>
    <row r="498" spans="1:14" x14ac:dyDescent="0.25">
      <c r="A498" s="59"/>
      <c r="B498" s="90"/>
      <c r="C498" s="89"/>
      <c r="D498" s="61" t="str">
        <f>IFERROR(IF(C498="No CAS","",INDEX('DEQ Pollutant List'!$C$7:$C$614,MATCH('5. Pollutant Emissions - MB'!C498,'DEQ Pollutant List'!$B$7:$B$614,0))),"")</f>
        <v/>
      </c>
      <c r="E498" s="201" t="str">
        <f>IFERROR(IF(OR($C498="",$C498="No CAS"),INDEX('DEQ Pollutant List'!$A$7:$A$614,MATCH($D498,'DEQ Pollutant List'!$C$7:$C$614,0)),INDEX('DEQ Pollutant List'!$A$7:$A$614,MATCH($C498,'DEQ Pollutant List'!$B$7:$B$614,0))),"")</f>
        <v/>
      </c>
      <c r="F498" s="93"/>
      <c r="G498" s="94"/>
      <c r="H498" s="80"/>
      <c r="I498" s="77"/>
      <c r="J498" s="81"/>
      <c r="K498" s="79"/>
      <c r="L498" s="77"/>
      <c r="M498" s="81"/>
      <c r="N498" s="79"/>
    </row>
    <row r="499" spans="1:14" x14ac:dyDescent="0.25">
      <c r="A499" s="59"/>
      <c r="B499" s="90"/>
      <c r="C499" s="89"/>
      <c r="D499" s="61" t="str">
        <f>IFERROR(IF(C499="No CAS","",INDEX('DEQ Pollutant List'!$C$7:$C$614,MATCH('5. Pollutant Emissions - MB'!C499,'DEQ Pollutant List'!$B$7:$B$614,0))),"")</f>
        <v/>
      </c>
      <c r="E499" s="201" t="str">
        <f>IFERROR(IF(OR($C499="",$C499="No CAS"),INDEX('DEQ Pollutant List'!$A$7:$A$614,MATCH($D499,'DEQ Pollutant List'!$C$7:$C$614,0)),INDEX('DEQ Pollutant List'!$A$7:$A$614,MATCH($C499,'DEQ Pollutant List'!$B$7:$B$614,0))),"")</f>
        <v/>
      </c>
      <c r="F499" s="93"/>
      <c r="G499" s="94"/>
      <c r="H499" s="80"/>
      <c r="I499" s="77"/>
      <c r="J499" s="81"/>
      <c r="K499" s="79"/>
      <c r="L499" s="77"/>
      <c r="M499" s="81"/>
      <c r="N499" s="79"/>
    </row>
    <row r="500" spans="1:14" ht="15.75" thickBot="1" x14ac:dyDescent="0.3">
      <c r="A500" s="62"/>
      <c r="B500" s="91"/>
      <c r="C500" s="92"/>
      <c r="D500" s="64" t="str">
        <f>IFERROR(IF(C500="No CAS","",INDEX('DEQ Pollutant List'!$C$7:$C$614,MATCH('5. Pollutant Emissions - MB'!C500,'DEQ Pollutant List'!$B$7:$B$614,0))),"")</f>
        <v/>
      </c>
      <c r="E500" s="202" t="str">
        <f>IFERROR(IF(OR($C500="",$C500="No CAS"),INDEX('DEQ Pollutant List'!$A$7:$A$614,MATCH($D500,'DEQ Pollutant List'!$C$7:$C$614,0)),INDEX('DEQ Pollutant List'!$A$7:$A$614,MATCH($C500,'DEQ Pollutant List'!$B$7:$B$614,0))),"")</f>
        <v/>
      </c>
      <c r="F500" s="95"/>
      <c r="G500" s="96"/>
      <c r="H500" s="86"/>
      <c r="I500" s="83"/>
      <c r="J500" s="87"/>
      <c r="K500" s="85"/>
      <c r="L500" s="83"/>
      <c r="M500" s="87"/>
      <c r="N500" s="85"/>
    </row>
    <row r="501" spans="1:14" x14ac:dyDescent="0.25">
      <c r="A501" s="282" t="s">
        <v>1226</v>
      </c>
      <c r="B501" s="283"/>
      <c r="C501" s="283"/>
      <c r="D501" s="283"/>
      <c r="E501" s="283"/>
      <c r="F501" s="283"/>
      <c r="G501" s="283"/>
      <c r="H501" s="283"/>
      <c r="I501" s="283"/>
      <c r="J501" s="283"/>
      <c r="K501" s="283"/>
      <c r="L501" s="283"/>
      <c r="M501" s="283"/>
      <c r="N501" s="283"/>
    </row>
    <row r="502" spans="1:14" x14ac:dyDescent="0.25">
      <c r="A502" s="285"/>
      <c r="B502" s="286"/>
      <c r="C502" s="286"/>
      <c r="D502" s="286"/>
      <c r="E502" s="286"/>
      <c r="F502" s="286"/>
      <c r="G502" s="286"/>
      <c r="H502" s="286"/>
      <c r="I502" s="286"/>
      <c r="J502" s="286"/>
      <c r="K502" s="286"/>
      <c r="L502" s="286"/>
      <c r="M502" s="286"/>
      <c r="N502" s="286"/>
    </row>
    <row r="503" spans="1:14" ht="15.75" thickBot="1" x14ac:dyDescent="0.3">
      <c r="A503" s="288"/>
      <c r="B503" s="289"/>
      <c r="C503" s="289"/>
      <c r="D503" s="289"/>
      <c r="E503" s="289"/>
      <c r="F503" s="289"/>
      <c r="G503" s="289"/>
      <c r="H503" s="289"/>
      <c r="I503" s="289"/>
      <c r="J503" s="289"/>
      <c r="K503" s="289"/>
      <c r="L503" s="289"/>
      <c r="M503" s="289"/>
      <c r="N503" s="289"/>
    </row>
  </sheetData>
  <sheetProtection algorithmName="SHA-512" hashValue="0dfqEua+D3xsUaDZ4hCoC9hHIUc2iEfg5SFt5MnfJeFDwtxvraTkbx+i5e24WeBmg/cgFC/PibOOsxKDt6enJg==" saltValue="6uo6H6rZvh0oYZ4phi3rpw==" spinCount="100000" sheet="1" objects="1" scenarios="1" insertRows="0"/>
  <mergeCells count="8">
    <mergeCell ref="I9:N9"/>
    <mergeCell ref="A501:N503"/>
    <mergeCell ref="F10:H10"/>
    <mergeCell ref="A10:A11"/>
    <mergeCell ref="B10:B11"/>
    <mergeCell ref="I10:K10"/>
    <mergeCell ref="L10:N10"/>
    <mergeCell ref="C10:E10"/>
  </mergeCells>
  <conditionalFormatting sqref="E12:E500">
    <cfRule type="containsBlanks" dxfId="2" priority="8">
      <formula>LEN(TRIM(E12))=0</formula>
    </cfRule>
  </conditionalFormatting>
  <conditionalFormatting sqref="D12:D500">
    <cfRule type="expression" dxfId="1" priority="1">
      <formula>SUMPRODUCT(--ISNUMBER(SEARCH(HAPs,D12)))&gt;0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6:D625"/>
  <sheetViews>
    <sheetView topLeftCell="B1" workbookViewId="0"/>
  </sheetViews>
  <sheetFormatPr defaultRowHeight="15" x14ac:dyDescent="0.25"/>
  <cols>
    <col min="1" max="1" width="15.7109375" style="1" hidden="1" customWidth="1"/>
    <col min="2" max="2" width="19.28515625" customWidth="1"/>
    <col min="3" max="3" width="53.42578125" style="18" customWidth="1"/>
    <col min="4" max="4" width="9.140625" style="1" hidden="1" customWidth="1"/>
  </cols>
  <sheetData>
    <row r="6" spans="1:4" x14ac:dyDescent="0.25">
      <c r="A6" s="17" t="s">
        <v>1222</v>
      </c>
      <c r="B6" s="16" t="s">
        <v>1392</v>
      </c>
      <c r="C6" s="19" t="s">
        <v>14</v>
      </c>
      <c r="D6" s="19" t="s">
        <v>1352</v>
      </c>
    </row>
    <row r="7" spans="1:4" s="2" customFormat="1" ht="15" customHeight="1" x14ac:dyDescent="0.25">
      <c r="A7" s="15">
        <v>1</v>
      </c>
      <c r="B7" s="3" t="s">
        <v>15</v>
      </c>
      <c r="C7" s="3" t="s">
        <v>16</v>
      </c>
      <c r="D7" s="15" t="s">
        <v>1353</v>
      </c>
    </row>
    <row r="8" spans="1:4" s="2" customFormat="1" ht="15" customHeight="1" x14ac:dyDescent="0.25">
      <c r="A8" s="15">
        <v>2</v>
      </c>
      <c r="B8" s="3" t="s">
        <v>17</v>
      </c>
      <c r="C8" s="3" t="s">
        <v>18</v>
      </c>
      <c r="D8" s="15" t="s">
        <v>1353</v>
      </c>
    </row>
    <row r="9" spans="1:4" s="2" customFormat="1" ht="15" customHeight="1" x14ac:dyDescent="0.25">
      <c r="A9" s="15">
        <v>634</v>
      </c>
      <c r="B9" s="3" t="s">
        <v>19</v>
      </c>
      <c r="C9" s="3" t="s">
        <v>20</v>
      </c>
      <c r="D9" s="15" t="s">
        <v>177</v>
      </c>
    </row>
    <row r="10" spans="1:4" s="2" customFormat="1" ht="15" customHeight="1" x14ac:dyDescent="0.25">
      <c r="A10" s="15">
        <v>3</v>
      </c>
      <c r="B10" s="3" t="s">
        <v>21</v>
      </c>
      <c r="C10" s="3" t="s">
        <v>22</v>
      </c>
      <c r="D10" s="15" t="s">
        <v>1353</v>
      </c>
    </row>
    <row r="11" spans="1:4" s="2" customFormat="1" ht="15" customHeight="1" x14ac:dyDescent="0.25">
      <c r="A11" s="15">
        <v>4</v>
      </c>
      <c r="B11" s="3" t="s">
        <v>23</v>
      </c>
      <c r="C11" s="3" t="s">
        <v>24</v>
      </c>
      <c r="D11" s="15" t="s">
        <v>1353</v>
      </c>
    </row>
    <row r="12" spans="1:4" s="2" customFormat="1" ht="15" customHeight="1" x14ac:dyDescent="0.25">
      <c r="A12" s="15">
        <v>5</v>
      </c>
      <c r="B12" s="3" t="s">
        <v>25</v>
      </c>
      <c r="C12" s="3" t="s">
        <v>26</v>
      </c>
      <c r="D12" s="15" t="s">
        <v>1353</v>
      </c>
    </row>
    <row r="13" spans="1:4" s="2" customFormat="1" ht="15" customHeight="1" x14ac:dyDescent="0.25">
      <c r="A13" s="15">
        <v>6</v>
      </c>
      <c r="B13" s="3" t="s">
        <v>27</v>
      </c>
      <c r="C13" s="3" t="s">
        <v>28</v>
      </c>
      <c r="D13" s="15" t="s">
        <v>1353</v>
      </c>
    </row>
    <row r="14" spans="1:4" s="2" customFormat="1" ht="15" customHeight="1" x14ac:dyDescent="0.25">
      <c r="A14" s="15">
        <v>7</v>
      </c>
      <c r="B14" s="3" t="s">
        <v>29</v>
      </c>
      <c r="C14" s="3" t="s">
        <v>30</v>
      </c>
      <c r="D14" s="15" t="s">
        <v>1353</v>
      </c>
    </row>
    <row r="15" spans="1:4" s="2" customFormat="1" ht="15" customHeight="1" x14ac:dyDescent="0.25">
      <c r="A15" s="15">
        <v>8</v>
      </c>
      <c r="B15" s="3" t="s">
        <v>31</v>
      </c>
      <c r="C15" s="3" t="s">
        <v>32</v>
      </c>
      <c r="D15" s="15" t="s">
        <v>1353</v>
      </c>
    </row>
    <row r="16" spans="1:4" s="2" customFormat="1" ht="15" customHeight="1" x14ac:dyDescent="0.25">
      <c r="A16" s="15">
        <v>9</v>
      </c>
      <c r="B16" s="3" t="s">
        <v>33</v>
      </c>
      <c r="C16" s="3" t="s">
        <v>34</v>
      </c>
      <c r="D16" s="15" t="s">
        <v>177</v>
      </c>
    </row>
    <row r="17" spans="1:4" s="2" customFormat="1" ht="15" customHeight="1" x14ac:dyDescent="0.25">
      <c r="A17" s="15">
        <v>10</v>
      </c>
      <c r="B17" s="3" t="s">
        <v>35</v>
      </c>
      <c r="C17" s="3" t="s">
        <v>36</v>
      </c>
      <c r="D17" s="15" t="s">
        <v>177</v>
      </c>
    </row>
    <row r="18" spans="1:4" s="2" customFormat="1" ht="15" customHeight="1" x14ac:dyDescent="0.25">
      <c r="A18" s="15">
        <v>11</v>
      </c>
      <c r="B18" s="3" t="s">
        <v>37</v>
      </c>
      <c r="C18" s="3" t="s">
        <v>38</v>
      </c>
      <c r="D18" s="15" t="s">
        <v>177</v>
      </c>
    </row>
    <row r="19" spans="1:4" s="2" customFormat="1" ht="15" customHeight="1" x14ac:dyDescent="0.25">
      <c r="A19" s="15">
        <v>12</v>
      </c>
      <c r="B19" s="3" t="s">
        <v>39</v>
      </c>
      <c r="C19" s="3" t="s">
        <v>40</v>
      </c>
      <c r="D19" s="15" t="s">
        <v>1353</v>
      </c>
    </row>
    <row r="20" spans="1:4" s="2" customFormat="1" ht="15" customHeight="1" x14ac:dyDescent="0.25">
      <c r="A20" s="15">
        <v>13</v>
      </c>
      <c r="B20" s="3" t="s">
        <v>41</v>
      </c>
      <c r="C20" s="3" t="s">
        <v>42</v>
      </c>
      <c r="D20" s="15" t="s">
        <v>177</v>
      </c>
    </row>
    <row r="21" spans="1:4" s="2" customFormat="1" ht="15" customHeight="1" x14ac:dyDescent="0.25">
      <c r="A21" s="15">
        <v>14</v>
      </c>
      <c r="B21" s="3" t="s">
        <v>43</v>
      </c>
      <c r="C21" s="3" t="s">
        <v>44</v>
      </c>
      <c r="D21" s="15" t="s">
        <v>177</v>
      </c>
    </row>
    <row r="22" spans="1:4" s="2" customFormat="1" ht="15" customHeight="1" x14ac:dyDescent="0.25">
      <c r="A22" s="15">
        <v>16</v>
      </c>
      <c r="B22" s="3" t="s">
        <v>45</v>
      </c>
      <c r="C22" s="3" t="s">
        <v>46</v>
      </c>
      <c r="D22" s="15" t="s">
        <v>177</v>
      </c>
    </row>
    <row r="23" spans="1:4" s="2" customFormat="1" ht="30" customHeight="1" x14ac:dyDescent="0.25">
      <c r="A23" s="15">
        <v>18</v>
      </c>
      <c r="B23" s="3" t="s">
        <v>47</v>
      </c>
      <c r="C23" s="3" t="s">
        <v>48</v>
      </c>
      <c r="D23" s="15" t="s">
        <v>177</v>
      </c>
    </row>
    <row r="24" spans="1:4" s="2" customFormat="1" ht="30" customHeight="1" x14ac:dyDescent="0.25">
      <c r="A24" s="15">
        <v>19</v>
      </c>
      <c r="B24" s="3" t="s">
        <v>49</v>
      </c>
      <c r="C24" s="3" t="s">
        <v>50</v>
      </c>
      <c r="D24" s="15" t="s">
        <v>177</v>
      </c>
    </row>
    <row r="25" spans="1:4" s="2" customFormat="1" ht="15" customHeight="1" x14ac:dyDescent="0.25">
      <c r="A25" s="15">
        <v>20</v>
      </c>
      <c r="B25" s="3" t="s">
        <v>51</v>
      </c>
      <c r="C25" s="3" t="s">
        <v>52</v>
      </c>
      <c r="D25" s="15" t="s">
        <v>177</v>
      </c>
    </row>
    <row r="26" spans="1:4" s="2" customFormat="1" ht="30" customHeight="1" x14ac:dyDescent="0.25">
      <c r="A26" s="15">
        <v>21</v>
      </c>
      <c r="B26" s="3" t="s">
        <v>53</v>
      </c>
      <c r="C26" s="3" t="s">
        <v>54</v>
      </c>
      <c r="D26" s="15" t="s">
        <v>177</v>
      </c>
    </row>
    <row r="27" spans="1:4" s="2" customFormat="1" ht="30" customHeight="1" x14ac:dyDescent="0.25">
      <c r="A27" s="15">
        <v>22</v>
      </c>
      <c r="B27" s="3" t="s">
        <v>55</v>
      </c>
      <c r="C27" s="3" t="s">
        <v>56</v>
      </c>
      <c r="D27" s="15" t="s">
        <v>177</v>
      </c>
    </row>
    <row r="28" spans="1:4" s="2" customFormat="1" ht="30" customHeight="1" x14ac:dyDescent="0.25">
      <c r="A28" s="15">
        <v>23</v>
      </c>
      <c r="B28" s="3" t="s">
        <v>57</v>
      </c>
      <c r="C28" s="3" t="s">
        <v>58</v>
      </c>
      <c r="D28" s="15" t="s">
        <v>177</v>
      </c>
    </row>
    <row r="29" spans="1:4" s="2" customFormat="1" ht="15" customHeight="1" x14ac:dyDescent="0.25">
      <c r="A29" s="15">
        <v>24</v>
      </c>
      <c r="B29" s="3" t="s">
        <v>59</v>
      </c>
      <c r="C29" s="3" t="s">
        <v>60</v>
      </c>
      <c r="D29" s="15" t="s">
        <v>1353</v>
      </c>
    </row>
    <row r="30" spans="1:4" s="2" customFormat="1" ht="15" customHeight="1" x14ac:dyDescent="0.25">
      <c r="A30" s="15">
        <v>25</v>
      </c>
      <c r="B30" s="3" t="s">
        <v>61</v>
      </c>
      <c r="C30" s="3" t="s">
        <v>62</v>
      </c>
      <c r="D30" s="15" t="s">
        <v>177</v>
      </c>
    </row>
    <row r="31" spans="1:4" s="2" customFormat="1" ht="15" customHeight="1" x14ac:dyDescent="0.25">
      <c r="A31" s="15">
        <v>26</v>
      </c>
      <c r="B31" s="3" t="s">
        <v>63</v>
      </c>
      <c r="C31" s="3" t="s">
        <v>64</v>
      </c>
      <c r="D31" s="15" t="s">
        <v>177</v>
      </c>
    </row>
    <row r="32" spans="1:4" s="2" customFormat="1" ht="15" customHeight="1" x14ac:dyDescent="0.25">
      <c r="A32" s="15">
        <v>27</v>
      </c>
      <c r="B32" s="3" t="s">
        <v>65</v>
      </c>
      <c r="C32" s="3" t="s">
        <v>66</v>
      </c>
      <c r="D32" s="15" t="s">
        <v>177</v>
      </c>
    </row>
    <row r="33" spans="1:4" s="2" customFormat="1" ht="15" customHeight="1" x14ac:dyDescent="0.25">
      <c r="A33" s="15">
        <v>28</v>
      </c>
      <c r="B33" s="3" t="s">
        <v>67</v>
      </c>
      <c r="C33" s="3" t="s">
        <v>68</v>
      </c>
      <c r="D33" s="15" t="s">
        <v>177</v>
      </c>
    </row>
    <row r="34" spans="1:4" s="2" customFormat="1" ht="15" customHeight="1" x14ac:dyDescent="0.25">
      <c r="A34" s="15">
        <v>29</v>
      </c>
      <c r="B34" s="3" t="s">
        <v>69</v>
      </c>
      <c r="C34" s="3" t="s">
        <v>70</v>
      </c>
      <c r="D34" s="15" t="s">
        <v>177</v>
      </c>
    </row>
    <row r="35" spans="1:4" s="2" customFormat="1" ht="15" customHeight="1" x14ac:dyDescent="0.25">
      <c r="A35" s="15">
        <v>30</v>
      </c>
      <c r="B35" s="3" t="s">
        <v>71</v>
      </c>
      <c r="C35" s="3" t="s">
        <v>72</v>
      </c>
      <c r="D35" s="15" t="s">
        <v>1353</v>
      </c>
    </row>
    <row r="36" spans="1:4" s="2" customFormat="1" ht="15" customHeight="1" x14ac:dyDescent="0.25">
      <c r="A36" s="15">
        <v>31</v>
      </c>
      <c r="B36" s="3" t="s">
        <v>73</v>
      </c>
      <c r="C36" s="3" t="s">
        <v>74</v>
      </c>
      <c r="D36" s="15" t="s">
        <v>1353</v>
      </c>
    </row>
    <row r="37" spans="1:4" s="2" customFormat="1" ht="15" customHeight="1" x14ac:dyDescent="0.25">
      <c r="A37" s="15">
        <v>32</v>
      </c>
      <c r="B37" s="3" t="s">
        <v>75</v>
      </c>
      <c r="C37" s="3" t="s">
        <v>76</v>
      </c>
      <c r="D37" s="15" t="s">
        <v>177</v>
      </c>
    </row>
    <row r="38" spans="1:4" s="2" customFormat="1" ht="15" customHeight="1" x14ac:dyDescent="0.25">
      <c r="A38" s="15">
        <v>33</v>
      </c>
      <c r="B38" s="3" t="s">
        <v>77</v>
      </c>
      <c r="C38" s="3" t="s">
        <v>78</v>
      </c>
      <c r="D38" s="15" t="s">
        <v>1353</v>
      </c>
    </row>
    <row r="39" spans="1:4" s="2" customFormat="1" ht="15" customHeight="1" x14ac:dyDescent="0.25">
      <c r="A39" s="15">
        <v>35</v>
      </c>
      <c r="B39" s="3" t="s">
        <v>79</v>
      </c>
      <c r="C39" s="3" t="s">
        <v>80</v>
      </c>
      <c r="D39" s="15" t="s">
        <v>1353</v>
      </c>
    </row>
    <row r="40" spans="1:4" s="2" customFormat="1" ht="15" customHeight="1" x14ac:dyDescent="0.25">
      <c r="A40" s="15">
        <v>36</v>
      </c>
      <c r="B40" s="3" t="s">
        <v>81</v>
      </c>
      <c r="C40" s="3" t="s">
        <v>82</v>
      </c>
      <c r="D40" s="15" t="s">
        <v>177</v>
      </c>
    </row>
    <row r="41" spans="1:4" s="2" customFormat="1" ht="15" customHeight="1" x14ac:dyDescent="0.25">
      <c r="A41" s="15">
        <v>37</v>
      </c>
      <c r="B41" s="3" t="s">
        <v>83</v>
      </c>
      <c r="C41" s="3" t="s">
        <v>84</v>
      </c>
      <c r="D41" s="15" t="s">
        <v>1353</v>
      </c>
    </row>
    <row r="42" spans="1:4" s="2" customFormat="1" ht="15" customHeight="1" x14ac:dyDescent="0.25">
      <c r="A42" s="15">
        <v>39</v>
      </c>
      <c r="B42" s="3" t="s">
        <v>85</v>
      </c>
      <c r="C42" s="3" t="s">
        <v>86</v>
      </c>
      <c r="D42" s="15" t="s">
        <v>1353</v>
      </c>
    </row>
    <row r="43" spans="1:4" s="2" customFormat="1" ht="15" customHeight="1" x14ac:dyDescent="0.25">
      <c r="A43" s="15">
        <v>356</v>
      </c>
      <c r="B43" s="3" t="s">
        <v>87</v>
      </c>
      <c r="C43" s="3" t="s">
        <v>88</v>
      </c>
      <c r="D43" s="15" t="s">
        <v>1353</v>
      </c>
    </row>
    <row r="44" spans="1:4" s="2" customFormat="1" ht="15" customHeight="1" x14ac:dyDescent="0.25">
      <c r="A44" s="15">
        <v>40</v>
      </c>
      <c r="B44" s="3" t="s">
        <v>89</v>
      </c>
      <c r="C44" s="3" t="s">
        <v>90</v>
      </c>
      <c r="D44" s="15" t="s">
        <v>177</v>
      </c>
    </row>
    <row r="45" spans="1:4" s="2" customFormat="1" ht="15" customHeight="1" x14ac:dyDescent="0.25">
      <c r="A45" s="15">
        <v>41</v>
      </c>
      <c r="B45" s="3" t="s">
        <v>91</v>
      </c>
      <c r="C45" s="3" t="s">
        <v>92</v>
      </c>
      <c r="D45" s="15" t="s">
        <v>177</v>
      </c>
    </row>
    <row r="46" spans="1:4" s="2" customFormat="1" ht="15" customHeight="1" x14ac:dyDescent="0.25">
      <c r="A46" s="15">
        <v>42</v>
      </c>
      <c r="B46" s="3" t="s">
        <v>93</v>
      </c>
      <c r="C46" s="3" t="s">
        <v>94</v>
      </c>
      <c r="D46" s="15" t="s">
        <v>177</v>
      </c>
    </row>
    <row r="47" spans="1:4" s="2" customFormat="1" ht="30" customHeight="1" x14ac:dyDescent="0.25">
      <c r="A47" s="15">
        <v>43</v>
      </c>
      <c r="B47" s="3" t="s">
        <v>95</v>
      </c>
      <c r="C47" s="3" t="s">
        <v>96</v>
      </c>
      <c r="D47" s="15" t="s">
        <v>177</v>
      </c>
    </row>
    <row r="48" spans="1:4" s="2" customFormat="1" ht="15" customHeight="1" x14ac:dyDescent="0.25">
      <c r="A48" s="15">
        <v>44</v>
      </c>
      <c r="B48" s="3" t="s">
        <v>97</v>
      </c>
      <c r="C48" s="3" t="s">
        <v>98</v>
      </c>
      <c r="D48" s="15" t="s">
        <v>177</v>
      </c>
    </row>
    <row r="49" spans="1:4" s="2" customFormat="1" ht="15" customHeight="1" x14ac:dyDescent="0.25">
      <c r="A49" s="15">
        <v>45</v>
      </c>
      <c r="B49" s="3" t="s">
        <v>99</v>
      </c>
      <c r="C49" s="3" t="s">
        <v>100</v>
      </c>
      <c r="D49" s="15" t="s">
        <v>177</v>
      </c>
    </row>
    <row r="50" spans="1:4" s="2" customFormat="1" ht="15" customHeight="1" x14ac:dyDescent="0.25">
      <c r="A50" s="15">
        <v>46</v>
      </c>
      <c r="B50" s="3" t="s">
        <v>101</v>
      </c>
      <c r="C50" s="3" t="s">
        <v>102</v>
      </c>
      <c r="D50" s="15" t="s">
        <v>1353</v>
      </c>
    </row>
    <row r="51" spans="1:4" s="2" customFormat="1" ht="15" customHeight="1" x14ac:dyDescent="0.25">
      <c r="A51" s="15">
        <v>47</v>
      </c>
      <c r="B51" s="3" t="s">
        <v>103</v>
      </c>
      <c r="C51" s="3" t="s">
        <v>104</v>
      </c>
      <c r="D51" s="15" t="s">
        <v>1353</v>
      </c>
    </row>
    <row r="52" spans="1:4" s="2" customFormat="1" ht="15" customHeight="1" x14ac:dyDescent="0.25">
      <c r="A52" s="15">
        <v>52</v>
      </c>
      <c r="B52" s="3" t="s">
        <v>105</v>
      </c>
      <c r="C52" s="3" t="s">
        <v>106</v>
      </c>
      <c r="D52" s="15" t="s">
        <v>177</v>
      </c>
    </row>
    <row r="53" spans="1:4" s="2" customFormat="1" ht="30" customHeight="1" x14ac:dyDescent="0.25">
      <c r="A53" s="15">
        <v>53</v>
      </c>
      <c r="B53" s="3" t="s">
        <v>107</v>
      </c>
      <c r="C53" s="3" t="s">
        <v>108</v>
      </c>
      <c r="D53" s="15" t="s">
        <v>1353</v>
      </c>
    </row>
    <row r="54" spans="1:4" s="2" customFormat="1" ht="15" customHeight="1" x14ac:dyDescent="0.25">
      <c r="A54" s="15">
        <v>54</v>
      </c>
      <c r="B54" s="3" t="s">
        <v>109</v>
      </c>
      <c r="C54" s="3" t="s">
        <v>110</v>
      </c>
      <c r="D54" s="15" t="s">
        <v>177</v>
      </c>
    </row>
    <row r="55" spans="1:4" s="2" customFormat="1" ht="15" customHeight="1" x14ac:dyDescent="0.25">
      <c r="A55" s="15">
        <v>55</v>
      </c>
      <c r="B55" s="3" t="s">
        <v>111</v>
      </c>
      <c r="C55" s="3" t="s">
        <v>112</v>
      </c>
      <c r="D55" s="15" t="s">
        <v>177</v>
      </c>
    </row>
    <row r="56" spans="1:4" s="2" customFormat="1" ht="15" customHeight="1" x14ac:dyDescent="0.25">
      <c r="A56" s="15">
        <v>56</v>
      </c>
      <c r="B56" s="3" t="s">
        <v>113</v>
      </c>
      <c r="C56" s="3" t="s">
        <v>114</v>
      </c>
      <c r="D56" s="15" t="s">
        <v>1353</v>
      </c>
    </row>
    <row r="57" spans="1:4" s="2" customFormat="1" ht="15" customHeight="1" x14ac:dyDescent="0.25">
      <c r="A57" s="15">
        <v>57</v>
      </c>
      <c r="B57" s="3" t="s">
        <v>115</v>
      </c>
      <c r="C57" s="3" t="s">
        <v>116</v>
      </c>
      <c r="D57" s="15" t="s">
        <v>177</v>
      </c>
    </row>
    <row r="58" spans="1:4" s="2" customFormat="1" ht="15" customHeight="1" x14ac:dyDescent="0.25">
      <c r="A58" s="15">
        <v>58</v>
      </c>
      <c r="B58" s="3" t="s">
        <v>117</v>
      </c>
      <c r="C58" s="3" t="s">
        <v>118</v>
      </c>
      <c r="D58" s="15" t="s">
        <v>1353</v>
      </c>
    </row>
    <row r="59" spans="1:4" s="2" customFormat="1" ht="15" customHeight="1" x14ac:dyDescent="0.25">
      <c r="A59" s="15">
        <v>60</v>
      </c>
      <c r="B59" s="3" t="s">
        <v>119</v>
      </c>
      <c r="C59" s="3" t="s">
        <v>120</v>
      </c>
      <c r="D59" s="15" t="s">
        <v>1353</v>
      </c>
    </row>
    <row r="60" spans="1:4" s="2" customFormat="1" ht="15" customHeight="1" x14ac:dyDescent="0.25">
      <c r="A60" s="15">
        <v>61</v>
      </c>
      <c r="B60" s="3" t="s">
        <v>121</v>
      </c>
      <c r="C60" s="3" t="s">
        <v>122</v>
      </c>
      <c r="D60" s="15" t="s">
        <v>1353</v>
      </c>
    </row>
    <row r="61" spans="1:4" s="2" customFormat="1" ht="15" customHeight="1" x14ac:dyDescent="0.25">
      <c r="A61" s="15">
        <v>62</v>
      </c>
      <c r="B61" s="3" t="s">
        <v>123</v>
      </c>
      <c r="C61" s="3" t="s">
        <v>124</v>
      </c>
      <c r="D61" s="15" t="s">
        <v>1353</v>
      </c>
    </row>
    <row r="62" spans="1:4" s="2" customFormat="1" ht="15" customHeight="1" x14ac:dyDescent="0.25">
      <c r="A62" s="15">
        <v>63</v>
      </c>
      <c r="B62" s="3" t="s">
        <v>125</v>
      </c>
      <c r="C62" s="3" t="s">
        <v>126</v>
      </c>
      <c r="D62" s="15" t="s">
        <v>1353</v>
      </c>
    </row>
    <row r="63" spans="1:4" s="2" customFormat="1" ht="15" customHeight="1" x14ac:dyDescent="0.25">
      <c r="A63" s="15">
        <v>64</v>
      </c>
      <c r="B63" s="3" t="s">
        <v>127</v>
      </c>
      <c r="C63" s="3" t="s">
        <v>128</v>
      </c>
      <c r="D63" s="15" t="s">
        <v>1353</v>
      </c>
    </row>
    <row r="64" spans="1:4" s="2" customFormat="1" ht="15" customHeight="1" x14ac:dyDescent="0.25">
      <c r="A64" s="15">
        <v>65</v>
      </c>
      <c r="B64" s="3" t="s">
        <v>129</v>
      </c>
      <c r="C64" s="3" t="s">
        <v>130</v>
      </c>
      <c r="D64" s="15" t="s">
        <v>177</v>
      </c>
    </row>
    <row r="65" spans="1:4" s="2" customFormat="1" ht="30" customHeight="1" x14ac:dyDescent="0.25">
      <c r="A65" s="15">
        <v>522</v>
      </c>
      <c r="B65" s="3" t="s">
        <v>131</v>
      </c>
      <c r="C65" s="3" t="s">
        <v>132</v>
      </c>
      <c r="D65" s="15" t="s">
        <v>1353</v>
      </c>
    </row>
    <row r="66" spans="1:4" s="2" customFormat="1" ht="15" customHeight="1" x14ac:dyDescent="0.25">
      <c r="A66" s="15">
        <v>66</v>
      </c>
      <c r="B66" s="3" t="s">
        <v>133</v>
      </c>
      <c r="C66" s="3" t="s">
        <v>134</v>
      </c>
      <c r="D66" s="15" t="s">
        <v>177</v>
      </c>
    </row>
    <row r="67" spans="1:4" s="2" customFormat="1" ht="15" customHeight="1" x14ac:dyDescent="0.25">
      <c r="A67" s="15">
        <v>68</v>
      </c>
      <c r="B67" s="3" t="s">
        <v>135</v>
      </c>
      <c r="C67" s="3" t="s">
        <v>136</v>
      </c>
      <c r="D67" s="15" t="s">
        <v>177</v>
      </c>
    </row>
    <row r="68" spans="1:4" s="2" customFormat="1" ht="15" customHeight="1" x14ac:dyDescent="0.25">
      <c r="A68" s="15">
        <v>71</v>
      </c>
      <c r="B68" s="3" t="s">
        <v>137</v>
      </c>
      <c r="C68" s="3" t="s">
        <v>138</v>
      </c>
      <c r="D68" s="15" t="s">
        <v>177</v>
      </c>
    </row>
    <row r="69" spans="1:4" s="2" customFormat="1" ht="15" customHeight="1" x14ac:dyDescent="0.25">
      <c r="A69" s="15">
        <v>72</v>
      </c>
      <c r="B69" s="3" t="s">
        <v>139</v>
      </c>
      <c r="C69" s="3" t="s">
        <v>140</v>
      </c>
      <c r="D69" s="15" t="s">
        <v>1353</v>
      </c>
    </row>
    <row r="70" spans="1:4" s="2" customFormat="1" ht="30" customHeight="1" x14ac:dyDescent="0.25">
      <c r="A70" s="15">
        <v>324</v>
      </c>
      <c r="B70" s="3" t="s">
        <v>141</v>
      </c>
      <c r="C70" s="3" t="s">
        <v>142</v>
      </c>
      <c r="D70" s="15" t="s">
        <v>1353</v>
      </c>
    </row>
    <row r="71" spans="1:4" s="2" customFormat="1" ht="30" customHeight="1" x14ac:dyDescent="0.25">
      <c r="A71" s="15">
        <v>73</v>
      </c>
      <c r="B71" s="3" t="s">
        <v>143</v>
      </c>
      <c r="C71" s="3" t="s">
        <v>144</v>
      </c>
      <c r="D71" s="15" t="s">
        <v>177</v>
      </c>
    </row>
    <row r="72" spans="1:4" s="2" customFormat="1" ht="30" customHeight="1" x14ac:dyDescent="0.25">
      <c r="A72" s="15">
        <v>74</v>
      </c>
      <c r="B72" s="3" t="s">
        <v>145</v>
      </c>
      <c r="C72" s="3" t="s">
        <v>146</v>
      </c>
      <c r="D72" s="15" t="s">
        <v>177</v>
      </c>
    </row>
    <row r="73" spans="1:4" s="2" customFormat="1" ht="15" customHeight="1" x14ac:dyDescent="0.25">
      <c r="A73" s="15">
        <v>75</v>
      </c>
      <c r="B73" s="3" t="s">
        <v>147</v>
      </c>
      <c r="C73" s="3" t="s">
        <v>148</v>
      </c>
      <c r="D73" s="15" t="s">
        <v>1353</v>
      </c>
    </row>
    <row r="74" spans="1:4" s="2" customFormat="1" ht="30" customHeight="1" x14ac:dyDescent="0.25">
      <c r="A74" s="15">
        <v>333</v>
      </c>
      <c r="B74" s="3" t="s">
        <v>149</v>
      </c>
      <c r="C74" s="3" t="s">
        <v>150</v>
      </c>
      <c r="D74" s="15" t="s">
        <v>177</v>
      </c>
    </row>
    <row r="75" spans="1:4" s="2" customFormat="1" ht="15" customHeight="1" x14ac:dyDescent="0.25">
      <c r="A75" s="15">
        <v>76</v>
      </c>
      <c r="B75" s="3" t="s">
        <v>151</v>
      </c>
      <c r="C75" s="3" t="s">
        <v>152</v>
      </c>
      <c r="D75" s="15" t="s">
        <v>177</v>
      </c>
    </row>
    <row r="76" spans="1:4" s="2" customFormat="1" ht="15" customHeight="1" x14ac:dyDescent="0.25">
      <c r="A76" s="15">
        <v>77</v>
      </c>
      <c r="B76" s="3" t="s">
        <v>153</v>
      </c>
      <c r="C76" s="3" t="s">
        <v>154</v>
      </c>
      <c r="D76" s="15" t="s">
        <v>177</v>
      </c>
    </row>
    <row r="77" spans="1:4" s="2" customFormat="1" ht="15" customHeight="1" x14ac:dyDescent="0.25">
      <c r="A77" s="15">
        <v>78</v>
      </c>
      <c r="B77" s="3" t="s">
        <v>155</v>
      </c>
      <c r="C77" s="3" t="s">
        <v>156</v>
      </c>
      <c r="D77" s="15" t="s">
        <v>177</v>
      </c>
    </row>
    <row r="78" spans="1:4" s="2" customFormat="1" ht="15" customHeight="1" x14ac:dyDescent="0.25">
      <c r="A78" s="15">
        <v>79</v>
      </c>
      <c r="B78" s="3" t="s">
        <v>157</v>
      </c>
      <c r="C78" s="3" t="s">
        <v>158</v>
      </c>
      <c r="D78" s="15" t="s">
        <v>177</v>
      </c>
    </row>
    <row r="79" spans="1:4" s="2" customFormat="1" ht="15" customHeight="1" x14ac:dyDescent="0.25">
      <c r="A79" s="15">
        <v>80</v>
      </c>
      <c r="B79" s="3" t="s">
        <v>159</v>
      </c>
      <c r="C79" s="3" t="s">
        <v>160</v>
      </c>
      <c r="D79" s="15" t="s">
        <v>177</v>
      </c>
    </row>
    <row r="80" spans="1:4" s="2" customFormat="1" ht="15" customHeight="1" x14ac:dyDescent="0.25">
      <c r="A80" s="15">
        <v>519</v>
      </c>
      <c r="B80" s="3" t="s">
        <v>161</v>
      </c>
      <c r="C80" s="3" t="s">
        <v>162</v>
      </c>
      <c r="D80" s="187" t="s">
        <v>1353</v>
      </c>
    </row>
    <row r="81" spans="1:4" s="2" customFormat="1" ht="15" customHeight="1" x14ac:dyDescent="0.25">
      <c r="A81" s="15">
        <v>81</v>
      </c>
      <c r="B81" s="3" t="s">
        <v>163</v>
      </c>
      <c r="C81" s="3" t="s">
        <v>164</v>
      </c>
      <c r="D81" s="15" t="s">
        <v>177</v>
      </c>
    </row>
    <row r="82" spans="1:4" s="2" customFormat="1" ht="15" customHeight="1" x14ac:dyDescent="0.25">
      <c r="A82" s="15">
        <v>82</v>
      </c>
      <c r="B82" s="3" t="s">
        <v>165</v>
      </c>
      <c r="C82" s="3" t="s">
        <v>166</v>
      </c>
      <c r="D82" s="15" t="s">
        <v>177</v>
      </c>
    </row>
    <row r="83" spans="1:4" s="2" customFormat="1" ht="15" customHeight="1" x14ac:dyDescent="0.25">
      <c r="A83" s="15">
        <v>83</v>
      </c>
      <c r="B83" s="3" t="s">
        <v>167</v>
      </c>
      <c r="C83" s="3" t="s">
        <v>168</v>
      </c>
      <c r="D83" s="15" t="s">
        <v>1353</v>
      </c>
    </row>
    <row r="84" spans="1:4" s="2" customFormat="1" ht="15" customHeight="1" x14ac:dyDescent="0.25">
      <c r="A84" s="15">
        <v>85</v>
      </c>
      <c r="B84" s="3" t="s">
        <v>169</v>
      </c>
      <c r="C84" s="3" t="s">
        <v>170</v>
      </c>
      <c r="D84" s="15" t="s">
        <v>1353</v>
      </c>
    </row>
    <row r="85" spans="1:4" s="2" customFormat="1" ht="15" customHeight="1" x14ac:dyDescent="0.25">
      <c r="A85" s="15">
        <v>86</v>
      </c>
      <c r="B85" s="3" t="s">
        <v>171</v>
      </c>
      <c r="C85" s="3" t="s">
        <v>172</v>
      </c>
      <c r="D85" s="15" t="s">
        <v>177</v>
      </c>
    </row>
    <row r="86" spans="1:4" s="2" customFormat="1" ht="15" customHeight="1" x14ac:dyDescent="0.25">
      <c r="A86" s="15">
        <v>87</v>
      </c>
      <c r="B86" s="3" t="s">
        <v>173</v>
      </c>
      <c r="C86" s="3" t="s">
        <v>174</v>
      </c>
      <c r="D86" s="15" t="s">
        <v>177</v>
      </c>
    </row>
    <row r="87" spans="1:4" s="2" customFormat="1" ht="15" customHeight="1" x14ac:dyDescent="0.25">
      <c r="A87" s="15">
        <v>88</v>
      </c>
      <c r="B87" s="3" t="s">
        <v>175</v>
      </c>
      <c r="C87" s="3" t="s">
        <v>176</v>
      </c>
      <c r="D87" s="15" t="s">
        <v>1353</v>
      </c>
    </row>
    <row r="88" spans="1:4" s="2" customFormat="1" x14ac:dyDescent="0.25">
      <c r="A88" s="15">
        <v>89</v>
      </c>
      <c r="B88" s="205" t="s">
        <v>1367</v>
      </c>
      <c r="C88" s="3" t="s">
        <v>178</v>
      </c>
      <c r="D88" s="15" t="s">
        <v>177</v>
      </c>
    </row>
    <row r="89" spans="1:4" s="2" customFormat="1" ht="15" customHeight="1" x14ac:dyDescent="0.25">
      <c r="A89" s="15">
        <v>90</v>
      </c>
      <c r="B89" s="3" t="s">
        <v>179</v>
      </c>
      <c r="C89" s="3" t="s">
        <v>180</v>
      </c>
      <c r="D89" s="15" t="s">
        <v>1353</v>
      </c>
    </row>
    <row r="90" spans="1:4" s="2" customFormat="1" ht="15" customHeight="1" x14ac:dyDescent="0.25">
      <c r="A90" s="15">
        <v>91</v>
      </c>
      <c r="B90" s="3" t="s">
        <v>181</v>
      </c>
      <c r="C90" s="3" t="s">
        <v>182</v>
      </c>
      <c r="D90" s="15" t="s">
        <v>1353</v>
      </c>
    </row>
    <row r="91" spans="1:4" s="2" customFormat="1" ht="15" customHeight="1" x14ac:dyDescent="0.25">
      <c r="A91" s="15">
        <v>92</v>
      </c>
      <c r="B91" s="3" t="s">
        <v>183</v>
      </c>
      <c r="C91" s="3" t="s">
        <v>184</v>
      </c>
      <c r="D91" s="15" t="s">
        <v>1353</v>
      </c>
    </row>
    <row r="92" spans="1:4" s="2" customFormat="1" ht="15" customHeight="1" x14ac:dyDescent="0.25">
      <c r="A92" s="15">
        <v>93</v>
      </c>
      <c r="B92" s="3" t="s">
        <v>185</v>
      </c>
      <c r="C92" s="3" t="s">
        <v>186</v>
      </c>
      <c r="D92" s="15" t="s">
        <v>177</v>
      </c>
    </row>
    <row r="93" spans="1:4" s="2" customFormat="1" ht="15" customHeight="1" x14ac:dyDescent="0.25">
      <c r="A93" s="15">
        <v>94</v>
      </c>
      <c r="B93" s="3" t="s">
        <v>187</v>
      </c>
      <c r="C93" s="3" t="s">
        <v>188</v>
      </c>
      <c r="D93" s="15" t="s">
        <v>1353</v>
      </c>
    </row>
    <row r="94" spans="1:4" s="2" customFormat="1" x14ac:dyDescent="0.25">
      <c r="A94" s="15">
        <v>351</v>
      </c>
      <c r="B94" s="205" t="s">
        <v>1368</v>
      </c>
      <c r="C94" s="3" t="s">
        <v>189</v>
      </c>
      <c r="D94" s="15" t="s">
        <v>177</v>
      </c>
    </row>
    <row r="95" spans="1:4" s="2" customFormat="1" ht="15" customHeight="1" x14ac:dyDescent="0.25">
      <c r="A95" s="15">
        <v>95</v>
      </c>
      <c r="B95" s="3" t="s">
        <v>190</v>
      </c>
      <c r="C95" s="3" t="s">
        <v>191</v>
      </c>
      <c r="D95" s="15" t="s">
        <v>1353</v>
      </c>
    </row>
    <row r="96" spans="1:4" s="2" customFormat="1" ht="15" customHeight="1" x14ac:dyDescent="0.25">
      <c r="A96" s="15">
        <v>96</v>
      </c>
      <c r="B96" s="3" t="s">
        <v>192</v>
      </c>
      <c r="C96" s="3" t="s">
        <v>193</v>
      </c>
      <c r="D96" s="15" t="s">
        <v>177</v>
      </c>
    </row>
    <row r="97" spans="1:4" s="2" customFormat="1" ht="15" customHeight="1" x14ac:dyDescent="0.25">
      <c r="A97" s="15">
        <v>97</v>
      </c>
      <c r="B97" s="3" t="s">
        <v>194</v>
      </c>
      <c r="C97" s="3" t="s">
        <v>195</v>
      </c>
      <c r="D97" s="15" t="s">
        <v>1353</v>
      </c>
    </row>
    <row r="98" spans="1:4" s="2" customFormat="1" ht="15" customHeight="1" x14ac:dyDescent="0.25">
      <c r="A98" s="15">
        <v>98</v>
      </c>
      <c r="B98" s="3" t="s">
        <v>196</v>
      </c>
      <c r="C98" s="3" t="s">
        <v>197</v>
      </c>
      <c r="D98" s="15" t="s">
        <v>177</v>
      </c>
    </row>
    <row r="99" spans="1:4" s="2" customFormat="1" ht="15" customHeight="1" x14ac:dyDescent="0.25">
      <c r="A99" s="15">
        <v>99</v>
      </c>
      <c r="B99" s="3" t="s">
        <v>198</v>
      </c>
      <c r="C99" s="3" t="s">
        <v>199</v>
      </c>
      <c r="D99" s="15" t="s">
        <v>177</v>
      </c>
    </row>
    <row r="100" spans="1:4" s="2" customFormat="1" ht="45" customHeight="1" x14ac:dyDescent="0.25">
      <c r="A100" s="15">
        <v>243</v>
      </c>
      <c r="B100" s="3" t="s">
        <v>200</v>
      </c>
      <c r="C100" s="3" t="s">
        <v>201</v>
      </c>
      <c r="D100" s="15" t="s">
        <v>177</v>
      </c>
    </row>
    <row r="101" spans="1:4" s="2" customFormat="1" ht="15" customHeight="1" x14ac:dyDescent="0.25">
      <c r="A101" s="15">
        <v>100</v>
      </c>
      <c r="B101" s="3" t="s">
        <v>202</v>
      </c>
      <c r="C101" s="3" t="s">
        <v>203</v>
      </c>
      <c r="D101" s="15" t="s">
        <v>177</v>
      </c>
    </row>
    <row r="102" spans="1:4" s="2" customFormat="1" ht="15" customHeight="1" x14ac:dyDescent="0.25">
      <c r="A102" s="15">
        <v>101</v>
      </c>
      <c r="B102" s="3" t="s">
        <v>204</v>
      </c>
      <c r="C102" s="3" t="s">
        <v>205</v>
      </c>
      <c r="D102" s="15" t="s">
        <v>1353</v>
      </c>
    </row>
    <row r="103" spans="1:4" s="2" customFormat="1" ht="15" customHeight="1" x14ac:dyDescent="0.25">
      <c r="A103" s="15">
        <v>102</v>
      </c>
      <c r="B103" s="3" t="s">
        <v>206</v>
      </c>
      <c r="C103" s="3" t="s">
        <v>207</v>
      </c>
      <c r="D103" s="15" t="s">
        <v>177</v>
      </c>
    </row>
    <row r="104" spans="1:4" s="2" customFormat="1" ht="15" customHeight="1" x14ac:dyDescent="0.25">
      <c r="A104" s="15">
        <v>103</v>
      </c>
      <c r="B104" s="3" t="s">
        <v>208</v>
      </c>
      <c r="C104" s="3" t="s">
        <v>209</v>
      </c>
      <c r="D104" s="15" t="s">
        <v>1353</v>
      </c>
    </row>
    <row r="105" spans="1:4" s="2" customFormat="1" ht="15" customHeight="1" x14ac:dyDescent="0.25">
      <c r="A105" s="15">
        <v>104</v>
      </c>
      <c r="B105" s="3" t="s">
        <v>210</v>
      </c>
      <c r="C105" s="3" t="s">
        <v>211</v>
      </c>
      <c r="D105" s="15" t="s">
        <v>1353</v>
      </c>
    </row>
    <row r="106" spans="1:4" s="2" customFormat="1" ht="30" customHeight="1" x14ac:dyDescent="0.25">
      <c r="A106" s="15">
        <v>105</v>
      </c>
      <c r="B106" s="3" t="s">
        <v>212</v>
      </c>
      <c r="C106" s="3" t="s">
        <v>213</v>
      </c>
      <c r="D106" s="15" t="s">
        <v>177</v>
      </c>
    </row>
    <row r="107" spans="1:4" s="2" customFormat="1" ht="15" customHeight="1" x14ac:dyDescent="0.25">
      <c r="A107" s="15">
        <v>106</v>
      </c>
      <c r="B107" s="3" t="s">
        <v>214</v>
      </c>
      <c r="C107" s="3" t="s">
        <v>215</v>
      </c>
      <c r="D107" s="15" t="s">
        <v>177</v>
      </c>
    </row>
    <row r="108" spans="1:4" s="2" customFormat="1" ht="15" customHeight="1" x14ac:dyDescent="0.25">
      <c r="A108" s="15">
        <v>108</v>
      </c>
      <c r="B108" s="3" t="s">
        <v>216</v>
      </c>
      <c r="C108" s="3" t="s">
        <v>217</v>
      </c>
      <c r="D108" s="15" t="s">
        <v>1353</v>
      </c>
    </row>
    <row r="109" spans="1:4" s="2" customFormat="1" ht="30" customHeight="1" x14ac:dyDescent="0.25">
      <c r="A109" s="15">
        <v>114</v>
      </c>
      <c r="B109" s="3" t="s">
        <v>218</v>
      </c>
      <c r="C109" s="3" t="s">
        <v>219</v>
      </c>
      <c r="D109" s="15" t="s">
        <v>1353</v>
      </c>
    </row>
    <row r="110" spans="1:4" s="2" customFormat="1" ht="15" customHeight="1" x14ac:dyDescent="0.25">
      <c r="A110" s="15">
        <v>117</v>
      </c>
      <c r="B110" s="3" t="s">
        <v>220</v>
      </c>
      <c r="C110" s="3" t="s">
        <v>221</v>
      </c>
      <c r="D110" s="15" t="s">
        <v>177</v>
      </c>
    </row>
    <row r="111" spans="1:4" s="2" customFormat="1" ht="30" customHeight="1" x14ac:dyDescent="0.25">
      <c r="A111" s="15">
        <v>246</v>
      </c>
      <c r="B111" s="3" t="s">
        <v>222</v>
      </c>
      <c r="C111" s="3" t="s">
        <v>223</v>
      </c>
      <c r="D111" s="15" t="s">
        <v>177</v>
      </c>
    </row>
    <row r="112" spans="1:4" s="2" customFormat="1" ht="15" customHeight="1" x14ac:dyDescent="0.25">
      <c r="A112" s="15">
        <v>230</v>
      </c>
      <c r="B112" s="3" t="s">
        <v>224</v>
      </c>
      <c r="C112" s="3" t="s">
        <v>225</v>
      </c>
      <c r="D112" s="15" t="s">
        <v>1353</v>
      </c>
    </row>
    <row r="113" spans="1:4" s="2" customFormat="1" ht="15" customHeight="1" x14ac:dyDescent="0.25">
      <c r="A113" s="15">
        <v>118</v>
      </c>
      <c r="B113" s="3" t="s">
        <v>226</v>
      </c>
      <c r="C113" s="3" t="s">
        <v>227</v>
      </c>
      <c r="D113" s="15" t="s">
        <v>1353</v>
      </c>
    </row>
    <row r="114" spans="1:4" s="2" customFormat="1" ht="15" customHeight="1" x14ac:dyDescent="0.25">
      <c r="A114" s="15">
        <v>325</v>
      </c>
      <c r="B114" s="3" t="s">
        <v>228</v>
      </c>
      <c r="C114" s="3" t="s">
        <v>229</v>
      </c>
      <c r="D114" s="15" t="s">
        <v>1353</v>
      </c>
    </row>
    <row r="115" spans="1:4" s="2" customFormat="1" ht="30" customHeight="1" x14ac:dyDescent="0.25">
      <c r="A115" s="15">
        <v>119</v>
      </c>
      <c r="B115" s="3" t="s">
        <v>230</v>
      </c>
      <c r="C115" s="3" t="s">
        <v>231</v>
      </c>
      <c r="D115" s="15" t="s">
        <v>1353</v>
      </c>
    </row>
    <row r="116" spans="1:4" s="2" customFormat="1" ht="15" customHeight="1" x14ac:dyDescent="0.25">
      <c r="A116" s="15">
        <v>120</v>
      </c>
      <c r="B116" s="3" t="s">
        <v>232</v>
      </c>
      <c r="C116" s="3" t="s">
        <v>233</v>
      </c>
      <c r="D116" s="15" t="s">
        <v>177</v>
      </c>
    </row>
    <row r="117" spans="1:4" s="2" customFormat="1" ht="15" customHeight="1" x14ac:dyDescent="0.25">
      <c r="A117" s="15">
        <v>122</v>
      </c>
      <c r="B117" s="3" t="s">
        <v>234</v>
      </c>
      <c r="C117" s="3" t="s">
        <v>235</v>
      </c>
      <c r="D117" s="15" t="s">
        <v>177</v>
      </c>
    </row>
    <row r="118" spans="1:4" s="2" customFormat="1" ht="15" customHeight="1" x14ac:dyDescent="0.25">
      <c r="A118" s="15">
        <v>129</v>
      </c>
      <c r="B118" s="3" t="s">
        <v>236</v>
      </c>
      <c r="C118" s="3" t="s">
        <v>237</v>
      </c>
      <c r="D118" s="15" t="s">
        <v>177</v>
      </c>
    </row>
    <row r="119" spans="1:4" s="2" customFormat="1" ht="15" customHeight="1" x14ac:dyDescent="0.25">
      <c r="A119" s="15">
        <v>130</v>
      </c>
      <c r="B119" s="3" t="s">
        <v>238</v>
      </c>
      <c r="C119" s="3" t="s">
        <v>239</v>
      </c>
      <c r="D119" s="15" t="s">
        <v>177</v>
      </c>
    </row>
    <row r="120" spans="1:4" s="2" customFormat="1" ht="15" customHeight="1" x14ac:dyDescent="0.25">
      <c r="A120" s="15">
        <v>131</v>
      </c>
      <c r="B120" s="3" t="s">
        <v>240</v>
      </c>
      <c r="C120" s="3" t="s">
        <v>241</v>
      </c>
      <c r="D120" s="15" t="s">
        <v>1353</v>
      </c>
    </row>
    <row r="121" spans="1:4" s="2" customFormat="1" ht="15" customHeight="1" x14ac:dyDescent="0.25">
      <c r="A121" s="15">
        <v>132</v>
      </c>
      <c r="B121" s="3" t="s">
        <v>242</v>
      </c>
      <c r="C121" s="3" t="s">
        <v>243</v>
      </c>
      <c r="D121" s="15" t="s">
        <v>177</v>
      </c>
    </row>
    <row r="122" spans="1:4" s="2" customFormat="1" ht="15" customHeight="1" x14ac:dyDescent="0.25">
      <c r="A122" s="15">
        <v>133</v>
      </c>
      <c r="B122" s="3" t="s">
        <v>244</v>
      </c>
      <c r="C122" s="3" t="s">
        <v>245</v>
      </c>
      <c r="D122" s="15" t="s">
        <v>177</v>
      </c>
    </row>
    <row r="123" spans="1:4" s="2" customFormat="1" ht="15" customHeight="1" x14ac:dyDescent="0.25">
      <c r="A123" s="15">
        <v>134</v>
      </c>
      <c r="B123" s="3" t="s">
        <v>246</v>
      </c>
      <c r="C123" s="3" t="s">
        <v>247</v>
      </c>
      <c r="D123" s="15" t="s">
        <v>177</v>
      </c>
    </row>
    <row r="124" spans="1:4" s="2" customFormat="1" ht="15" customHeight="1" x14ac:dyDescent="0.25">
      <c r="A124" s="15">
        <v>135</v>
      </c>
      <c r="B124" s="3" t="s">
        <v>248</v>
      </c>
      <c r="C124" s="3" t="s">
        <v>249</v>
      </c>
      <c r="D124" s="15" t="s">
        <v>1353</v>
      </c>
    </row>
    <row r="125" spans="1:4" s="2" customFormat="1" ht="30" customHeight="1" x14ac:dyDescent="0.25">
      <c r="A125" s="104">
        <v>136</v>
      </c>
      <c r="B125" s="3" t="s">
        <v>250</v>
      </c>
      <c r="C125" s="3" t="s">
        <v>1301</v>
      </c>
      <c r="D125" s="15" t="s">
        <v>1353</v>
      </c>
    </row>
    <row r="126" spans="1:4" s="2" customFormat="1" ht="30" customHeight="1" x14ac:dyDescent="0.25">
      <c r="A126" s="104">
        <v>140</v>
      </c>
      <c r="B126" s="3" t="s">
        <v>1297</v>
      </c>
      <c r="C126" s="3" t="s">
        <v>1298</v>
      </c>
      <c r="D126" s="15" t="s">
        <v>1353</v>
      </c>
    </row>
    <row r="127" spans="1:4" s="2" customFormat="1" ht="30" customHeight="1" x14ac:dyDescent="0.25">
      <c r="A127" s="15">
        <v>144</v>
      </c>
      <c r="B127" s="3" t="s">
        <v>251</v>
      </c>
      <c r="C127" s="3" t="s">
        <v>252</v>
      </c>
      <c r="D127" s="15" t="s">
        <v>177</v>
      </c>
    </row>
    <row r="128" spans="1:4" s="2" customFormat="1" ht="30" customHeight="1" x14ac:dyDescent="0.25">
      <c r="A128" s="15">
        <v>145</v>
      </c>
      <c r="B128" s="3" t="s">
        <v>253</v>
      </c>
      <c r="C128" s="3" t="s">
        <v>254</v>
      </c>
      <c r="D128" s="15" t="s">
        <v>177</v>
      </c>
    </row>
    <row r="129" spans="1:4" s="2" customFormat="1" ht="15" customHeight="1" x14ac:dyDescent="0.25">
      <c r="A129" s="15">
        <v>146</v>
      </c>
      <c r="B129" s="3" t="s">
        <v>255</v>
      </c>
      <c r="C129" s="3" t="s">
        <v>256</v>
      </c>
      <c r="D129" s="15" t="s">
        <v>1353</v>
      </c>
    </row>
    <row r="130" spans="1:4" s="2" customFormat="1" ht="15" customHeight="1" x14ac:dyDescent="0.25">
      <c r="A130" s="15">
        <v>148</v>
      </c>
      <c r="B130" s="205" t="s">
        <v>1369</v>
      </c>
      <c r="C130" s="3" t="s">
        <v>257</v>
      </c>
      <c r="D130" s="15" t="s">
        <v>1353</v>
      </c>
    </row>
    <row r="131" spans="1:4" s="2" customFormat="1" x14ac:dyDescent="0.25">
      <c r="A131" s="15">
        <v>149</v>
      </c>
      <c r="B131" s="3" t="s">
        <v>258</v>
      </c>
      <c r="C131" s="3" t="s">
        <v>259</v>
      </c>
      <c r="D131" s="15" t="s">
        <v>177</v>
      </c>
    </row>
    <row r="132" spans="1:4" s="2" customFormat="1" ht="15" customHeight="1" x14ac:dyDescent="0.25">
      <c r="A132" s="15">
        <v>150</v>
      </c>
      <c r="B132" s="205" t="s">
        <v>1370</v>
      </c>
      <c r="C132" s="3" t="s">
        <v>260</v>
      </c>
      <c r="D132" s="15" t="s">
        <v>177</v>
      </c>
    </row>
    <row r="133" spans="1:4" s="2" customFormat="1" x14ac:dyDescent="0.25">
      <c r="A133" s="15">
        <v>151</v>
      </c>
      <c r="B133" s="3" t="s">
        <v>261</v>
      </c>
      <c r="C133" s="3" t="s">
        <v>262</v>
      </c>
      <c r="D133" s="15" t="s">
        <v>177</v>
      </c>
    </row>
    <row r="134" spans="1:4" s="2" customFormat="1" ht="15" customHeight="1" x14ac:dyDescent="0.25">
      <c r="A134" s="15">
        <v>152</v>
      </c>
      <c r="B134" s="3" t="s">
        <v>263</v>
      </c>
      <c r="C134" s="3" t="s">
        <v>264</v>
      </c>
      <c r="D134" s="15" t="s">
        <v>1353</v>
      </c>
    </row>
    <row r="135" spans="1:4" s="2" customFormat="1" ht="30" customHeight="1" x14ac:dyDescent="0.25">
      <c r="A135" s="15">
        <v>153</v>
      </c>
      <c r="B135" s="3" t="s">
        <v>265</v>
      </c>
      <c r="C135" s="3" t="s">
        <v>1178</v>
      </c>
      <c r="D135" s="15" t="s">
        <v>1353</v>
      </c>
    </row>
    <row r="136" spans="1:4" s="2" customFormat="1" ht="15" customHeight="1" x14ac:dyDescent="0.25">
      <c r="A136" s="15">
        <v>154</v>
      </c>
      <c r="B136" s="3" t="s">
        <v>266</v>
      </c>
      <c r="C136" s="3" t="s">
        <v>1179</v>
      </c>
      <c r="D136" s="15" t="s">
        <v>1353</v>
      </c>
    </row>
    <row r="137" spans="1:4" s="2" customFormat="1" ht="15" customHeight="1" x14ac:dyDescent="0.25">
      <c r="A137" s="15">
        <v>155</v>
      </c>
      <c r="B137" s="3" t="s">
        <v>267</v>
      </c>
      <c r="C137" s="3" t="s">
        <v>1180</v>
      </c>
      <c r="D137" s="15" t="s">
        <v>1353</v>
      </c>
    </row>
    <row r="138" spans="1:4" s="2" customFormat="1" ht="15" customHeight="1" x14ac:dyDescent="0.25">
      <c r="A138" s="15">
        <v>156</v>
      </c>
      <c r="B138" s="3" t="s">
        <v>268</v>
      </c>
      <c r="C138" s="3" t="s">
        <v>269</v>
      </c>
      <c r="D138" s="15" t="s">
        <v>177</v>
      </c>
    </row>
    <row r="139" spans="1:4" s="2" customFormat="1" ht="15" customHeight="1" x14ac:dyDescent="0.25">
      <c r="A139" s="15">
        <v>158</v>
      </c>
      <c r="B139" s="3" t="s">
        <v>270</v>
      </c>
      <c r="C139" s="3" t="s">
        <v>271</v>
      </c>
      <c r="D139" s="15"/>
    </row>
    <row r="140" spans="1:4" s="2" customFormat="1" ht="15" customHeight="1" x14ac:dyDescent="0.25">
      <c r="A140" s="15">
        <v>159</v>
      </c>
      <c r="B140" s="3" t="s">
        <v>272</v>
      </c>
      <c r="C140" s="3" t="s">
        <v>273</v>
      </c>
      <c r="D140" s="15" t="s">
        <v>177</v>
      </c>
    </row>
    <row r="141" spans="1:4" s="2" customFormat="1" ht="15" customHeight="1" x14ac:dyDescent="0.25">
      <c r="A141" s="15">
        <v>160</v>
      </c>
      <c r="B141" s="3" t="s">
        <v>1299</v>
      </c>
      <c r="C141" s="3" t="s">
        <v>1300</v>
      </c>
      <c r="D141" s="15" t="s">
        <v>1353</v>
      </c>
    </row>
    <row r="142" spans="1:4" s="2" customFormat="1" ht="15" customHeight="1" x14ac:dyDescent="0.25">
      <c r="A142" s="15">
        <v>161</v>
      </c>
      <c r="B142" s="3" t="s">
        <v>274</v>
      </c>
      <c r="C142" s="3" t="s">
        <v>275</v>
      </c>
      <c r="D142" s="15" t="s">
        <v>1353</v>
      </c>
    </row>
    <row r="143" spans="1:4" s="2" customFormat="1" ht="15" customHeight="1" x14ac:dyDescent="0.25">
      <c r="A143" s="15">
        <v>162</v>
      </c>
      <c r="B143" s="3" t="s">
        <v>276</v>
      </c>
      <c r="C143" s="3" t="s">
        <v>277</v>
      </c>
      <c r="D143" s="15" t="s">
        <v>177</v>
      </c>
    </row>
    <row r="144" spans="1:4" s="2" customFormat="1" ht="15" customHeight="1" x14ac:dyDescent="0.25">
      <c r="A144" s="15">
        <v>163</v>
      </c>
      <c r="B144" s="3" t="s">
        <v>278</v>
      </c>
      <c r="C144" s="3" t="s">
        <v>279</v>
      </c>
      <c r="D144" s="15" t="s">
        <v>177</v>
      </c>
    </row>
    <row r="145" spans="1:4" s="2" customFormat="1" ht="15" customHeight="1" x14ac:dyDescent="0.25">
      <c r="A145" s="15">
        <v>164</v>
      </c>
      <c r="B145" s="3" t="s">
        <v>280</v>
      </c>
      <c r="C145" s="3" t="s">
        <v>281</v>
      </c>
      <c r="D145" s="15" t="s">
        <v>177</v>
      </c>
    </row>
    <row r="146" spans="1:4" s="2" customFormat="1" ht="15" customHeight="1" x14ac:dyDescent="0.25">
      <c r="A146" s="15">
        <v>165</v>
      </c>
      <c r="B146" s="3" t="s">
        <v>282</v>
      </c>
      <c r="C146" s="3" t="s">
        <v>283</v>
      </c>
      <c r="D146" s="15" t="s">
        <v>177</v>
      </c>
    </row>
    <row r="147" spans="1:4" s="2" customFormat="1" ht="15" customHeight="1" x14ac:dyDescent="0.25">
      <c r="A147" s="15">
        <v>166</v>
      </c>
      <c r="B147" s="3" t="s">
        <v>284</v>
      </c>
      <c r="C147" s="3" t="s">
        <v>285</v>
      </c>
      <c r="D147" s="15" t="s">
        <v>177</v>
      </c>
    </row>
    <row r="148" spans="1:4" s="2" customFormat="1" ht="15" customHeight="1" x14ac:dyDescent="0.25">
      <c r="A148" s="15">
        <v>167</v>
      </c>
      <c r="B148" s="3" t="s">
        <v>286</v>
      </c>
      <c r="C148" s="3" t="s">
        <v>287</v>
      </c>
      <c r="D148" s="15" t="s">
        <v>177</v>
      </c>
    </row>
    <row r="149" spans="1:4" s="2" customFormat="1" ht="15" customHeight="1" x14ac:dyDescent="0.25">
      <c r="A149" s="15">
        <v>168</v>
      </c>
      <c r="B149" s="3" t="s">
        <v>288</v>
      </c>
      <c r="C149" s="3" t="s">
        <v>289</v>
      </c>
      <c r="D149" s="15" t="s">
        <v>177</v>
      </c>
    </row>
    <row r="150" spans="1:4" s="2" customFormat="1" ht="15" customHeight="1" x14ac:dyDescent="0.25">
      <c r="A150" s="15">
        <v>169</v>
      </c>
      <c r="B150" s="3" t="s">
        <v>290</v>
      </c>
      <c r="C150" s="3" t="s">
        <v>291</v>
      </c>
      <c r="D150" s="15" t="s">
        <v>177</v>
      </c>
    </row>
    <row r="151" spans="1:4" s="2" customFormat="1" ht="15" customHeight="1" x14ac:dyDescent="0.25">
      <c r="A151" s="15">
        <v>170</v>
      </c>
      <c r="B151" s="3" t="s">
        <v>292</v>
      </c>
      <c r="C151" s="3" t="s">
        <v>293</v>
      </c>
      <c r="D151" s="15" t="s">
        <v>177</v>
      </c>
    </row>
    <row r="152" spans="1:4" s="2" customFormat="1" ht="30" customHeight="1" x14ac:dyDescent="0.25">
      <c r="A152" s="15">
        <v>171</v>
      </c>
      <c r="B152" s="3" t="s">
        <v>294</v>
      </c>
      <c r="C152" s="3" t="s">
        <v>295</v>
      </c>
      <c r="D152" s="15" t="s">
        <v>177</v>
      </c>
    </row>
    <row r="153" spans="1:4" s="2" customFormat="1" ht="30" customHeight="1" x14ac:dyDescent="0.25">
      <c r="A153" s="15">
        <v>172</v>
      </c>
      <c r="B153" s="3" t="s">
        <v>296</v>
      </c>
      <c r="C153" s="3" t="s">
        <v>297</v>
      </c>
      <c r="D153" s="15" t="s">
        <v>1353</v>
      </c>
    </row>
    <row r="154" spans="1:4" s="2" customFormat="1" ht="30" customHeight="1" x14ac:dyDescent="0.25">
      <c r="A154" s="15">
        <v>637</v>
      </c>
      <c r="B154" s="3" t="s">
        <v>298</v>
      </c>
      <c r="C154" s="3" t="s">
        <v>299</v>
      </c>
      <c r="D154" s="15" t="s">
        <v>177</v>
      </c>
    </row>
    <row r="155" spans="1:4" s="2" customFormat="1" ht="30" customHeight="1" x14ac:dyDescent="0.25">
      <c r="A155" s="15">
        <v>173</v>
      </c>
      <c r="B155" s="3" t="s">
        <v>300</v>
      </c>
      <c r="C155" s="3" t="s">
        <v>301</v>
      </c>
      <c r="D155" s="15" t="s">
        <v>177</v>
      </c>
    </row>
    <row r="156" spans="1:4" s="2" customFormat="1" ht="30" customHeight="1" x14ac:dyDescent="0.25">
      <c r="A156" s="15">
        <v>174</v>
      </c>
      <c r="B156" s="3" t="s">
        <v>302</v>
      </c>
      <c r="C156" s="3" t="s">
        <v>303</v>
      </c>
      <c r="D156" s="15" t="s">
        <v>177</v>
      </c>
    </row>
    <row r="157" spans="1:4" s="2" customFormat="1" ht="30" customHeight="1" x14ac:dyDescent="0.25">
      <c r="A157" s="15">
        <v>175</v>
      </c>
      <c r="B157" s="3" t="s">
        <v>304</v>
      </c>
      <c r="C157" s="3" t="s">
        <v>305</v>
      </c>
      <c r="D157" s="15" t="s">
        <v>177</v>
      </c>
    </row>
    <row r="158" spans="1:4" s="2" customFormat="1" ht="15" customHeight="1" x14ac:dyDescent="0.25">
      <c r="A158" s="15">
        <v>183</v>
      </c>
      <c r="B158" s="3" t="s">
        <v>306</v>
      </c>
      <c r="C158" s="3" t="s">
        <v>307</v>
      </c>
      <c r="D158" s="15" t="s">
        <v>177</v>
      </c>
    </row>
    <row r="159" spans="1:4" s="2" customFormat="1" ht="15" customHeight="1" x14ac:dyDescent="0.25">
      <c r="A159" s="15">
        <v>15</v>
      </c>
      <c r="B159" s="3" t="s">
        <v>308</v>
      </c>
      <c r="C159" s="3" t="s">
        <v>309</v>
      </c>
      <c r="D159" s="15"/>
    </row>
    <row r="160" spans="1:4" s="2" customFormat="1" ht="15" customHeight="1" x14ac:dyDescent="0.25">
      <c r="A160" s="15">
        <v>17</v>
      </c>
      <c r="B160" s="3" t="s">
        <v>310</v>
      </c>
      <c r="C160" s="3" t="s">
        <v>311</v>
      </c>
      <c r="D160" s="15" t="s">
        <v>177</v>
      </c>
    </row>
    <row r="161" spans="1:4" s="2" customFormat="1" ht="15" customHeight="1" x14ac:dyDescent="0.25">
      <c r="A161" s="15">
        <v>184</v>
      </c>
      <c r="B161" s="3" t="s">
        <v>312</v>
      </c>
      <c r="C161" s="3" t="s">
        <v>313</v>
      </c>
      <c r="D161" s="15" t="s">
        <v>1353</v>
      </c>
    </row>
    <row r="162" spans="1:4" s="2" customFormat="1" ht="30" customHeight="1" x14ac:dyDescent="0.25">
      <c r="A162" s="15">
        <v>185</v>
      </c>
      <c r="B162" s="3" t="s">
        <v>314</v>
      </c>
      <c r="C162" s="3" t="s">
        <v>315</v>
      </c>
      <c r="D162" s="15" t="s">
        <v>1353</v>
      </c>
    </row>
    <row r="163" spans="1:4" s="2" customFormat="1" ht="15" customHeight="1" x14ac:dyDescent="0.25">
      <c r="A163" s="15">
        <v>186</v>
      </c>
      <c r="B163" s="3" t="s">
        <v>316</v>
      </c>
      <c r="C163" s="3" t="s">
        <v>317</v>
      </c>
      <c r="D163" s="15" t="s">
        <v>177</v>
      </c>
    </row>
    <row r="164" spans="1:4" s="2" customFormat="1" ht="15" customHeight="1" x14ac:dyDescent="0.25">
      <c r="A164" s="15">
        <v>188</v>
      </c>
      <c r="B164" s="3" t="s">
        <v>318</v>
      </c>
      <c r="C164" s="3" t="s">
        <v>319</v>
      </c>
      <c r="D164" s="15" t="s">
        <v>1353</v>
      </c>
    </row>
    <row r="165" spans="1:4" s="2" customFormat="1" ht="15" customHeight="1" x14ac:dyDescent="0.25">
      <c r="A165" s="15">
        <v>189</v>
      </c>
      <c r="B165" s="3" t="s">
        <v>320</v>
      </c>
      <c r="C165" s="3" t="s">
        <v>321</v>
      </c>
      <c r="D165" s="15" t="s">
        <v>177</v>
      </c>
    </row>
    <row r="166" spans="1:4" s="2" customFormat="1" ht="15" customHeight="1" x14ac:dyDescent="0.25">
      <c r="A166" s="15">
        <v>190</v>
      </c>
      <c r="B166" s="3" t="s">
        <v>322</v>
      </c>
      <c r="C166" s="3" t="s">
        <v>323</v>
      </c>
      <c r="D166" s="15" t="s">
        <v>1353</v>
      </c>
    </row>
    <row r="167" spans="1:4" s="2" customFormat="1" ht="30" customHeight="1" x14ac:dyDescent="0.25">
      <c r="A167" s="15">
        <v>191</v>
      </c>
      <c r="B167" s="3" t="s">
        <v>324</v>
      </c>
      <c r="C167" s="3" t="s">
        <v>325</v>
      </c>
      <c r="D167" s="15" t="s">
        <v>177</v>
      </c>
    </row>
    <row r="168" spans="1:4" s="2" customFormat="1" ht="15" customHeight="1" x14ac:dyDescent="0.25">
      <c r="A168" s="15">
        <v>520</v>
      </c>
      <c r="B168" s="3" t="s">
        <v>326</v>
      </c>
      <c r="C168" s="3" t="s">
        <v>327</v>
      </c>
      <c r="D168" s="15" t="s">
        <v>1353</v>
      </c>
    </row>
    <row r="169" spans="1:4" s="2" customFormat="1" ht="15" customHeight="1" x14ac:dyDescent="0.25">
      <c r="A169" s="15">
        <v>110</v>
      </c>
      <c r="B169" s="3" t="s">
        <v>328</v>
      </c>
      <c r="C169" s="3" t="s">
        <v>329</v>
      </c>
      <c r="D169" s="15" t="s">
        <v>177</v>
      </c>
    </row>
    <row r="170" spans="1:4" s="2" customFormat="1" ht="15" customHeight="1" x14ac:dyDescent="0.25">
      <c r="A170" s="15">
        <v>111</v>
      </c>
      <c r="B170" s="3" t="s">
        <v>330</v>
      </c>
      <c r="C170" s="3" t="s">
        <v>331</v>
      </c>
      <c r="D170" s="15" t="s">
        <v>177</v>
      </c>
    </row>
    <row r="171" spans="1:4" s="2" customFormat="1" ht="15" customHeight="1" x14ac:dyDescent="0.25">
      <c r="A171" s="15">
        <v>112</v>
      </c>
      <c r="B171" s="3" t="s">
        <v>332</v>
      </c>
      <c r="C171" s="3" t="s">
        <v>333</v>
      </c>
      <c r="D171" s="15" t="s">
        <v>1353</v>
      </c>
    </row>
    <row r="172" spans="1:4" s="2" customFormat="1" ht="30" customHeight="1" x14ac:dyDescent="0.25">
      <c r="A172" s="15">
        <v>192</v>
      </c>
      <c r="B172" s="3" t="s">
        <v>334</v>
      </c>
      <c r="C172" s="3" t="s">
        <v>335</v>
      </c>
      <c r="D172" s="15" t="s">
        <v>1353</v>
      </c>
    </row>
    <row r="173" spans="1:4" s="2" customFormat="1" ht="15" customHeight="1" x14ac:dyDescent="0.25">
      <c r="A173" s="15">
        <v>247</v>
      </c>
      <c r="B173" s="3" t="s">
        <v>336</v>
      </c>
      <c r="C173" s="3" t="s">
        <v>337</v>
      </c>
      <c r="D173" s="15" t="s">
        <v>177</v>
      </c>
    </row>
    <row r="174" spans="1:4" s="2" customFormat="1" ht="30" customHeight="1" x14ac:dyDescent="0.25">
      <c r="A174" s="15">
        <v>248</v>
      </c>
      <c r="B174" s="3" t="s">
        <v>338</v>
      </c>
      <c r="C174" s="3" t="s">
        <v>339</v>
      </c>
      <c r="D174" s="15" t="s">
        <v>177</v>
      </c>
    </row>
    <row r="175" spans="1:4" s="2" customFormat="1" ht="30" customHeight="1" x14ac:dyDescent="0.25">
      <c r="A175" s="15">
        <v>193</v>
      </c>
      <c r="B175" s="3" t="s">
        <v>340</v>
      </c>
      <c r="C175" s="3" t="s">
        <v>341</v>
      </c>
      <c r="D175" s="15" t="s">
        <v>1353</v>
      </c>
    </row>
    <row r="176" spans="1:4" s="2" customFormat="1" ht="30" customHeight="1" x14ac:dyDescent="0.25">
      <c r="A176" s="15">
        <v>116</v>
      </c>
      <c r="B176" s="3" t="s">
        <v>342</v>
      </c>
      <c r="C176" s="3" t="s">
        <v>343</v>
      </c>
      <c r="D176" s="15" t="s">
        <v>177</v>
      </c>
    </row>
    <row r="177" spans="1:4" s="2" customFormat="1" ht="15" customHeight="1" x14ac:dyDescent="0.25">
      <c r="A177" s="15">
        <v>328</v>
      </c>
      <c r="B177" s="3" t="s">
        <v>344</v>
      </c>
      <c r="C177" s="3" t="s">
        <v>345</v>
      </c>
      <c r="D177" s="15" t="s">
        <v>1353</v>
      </c>
    </row>
    <row r="178" spans="1:4" s="2" customFormat="1" ht="30" customHeight="1" x14ac:dyDescent="0.25">
      <c r="A178" s="15">
        <v>123</v>
      </c>
      <c r="B178" s="3" t="s">
        <v>346</v>
      </c>
      <c r="C178" s="3" t="s">
        <v>347</v>
      </c>
      <c r="D178" s="15" t="s">
        <v>177</v>
      </c>
    </row>
    <row r="179" spans="1:4" s="2" customFormat="1" ht="15" customHeight="1" x14ac:dyDescent="0.25">
      <c r="A179" s="15">
        <v>194</v>
      </c>
      <c r="B179" s="3" t="s">
        <v>348</v>
      </c>
      <c r="C179" s="3" t="s">
        <v>349</v>
      </c>
      <c r="D179" s="15" t="s">
        <v>1353</v>
      </c>
    </row>
    <row r="180" spans="1:4" s="2" customFormat="1" ht="30" customHeight="1" x14ac:dyDescent="0.25">
      <c r="A180" s="15">
        <v>195</v>
      </c>
      <c r="B180" s="3" t="s">
        <v>350</v>
      </c>
      <c r="C180" s="3" t="s">
        <v>351</v>
      </c>
      <c r="D180" s="15" t="s">
        <v>1353</v>
      </c>
    </row>
    <row r="181" spans="1:4" s="2" customFormat="1" ht="30" customHeight="1" x14ac:dyDescent="0.25">
      <c r="A181" s="15">
        <v>196</v>
      </c>
      <c r="B181" s="3" t="s">
        <v>352</v>
      </c>
      <c r="C181" s="3" t="s">
        <v>353</v>
      </c>
      <c r="D181" s="15" t="s">
        <v>1353</v>
      </c>
    </row>
    <row r="182" spans="1:4" s="2" customFormat="1" ht="30" customHeight="1" x14ac:dyDescent="0.25">
      <c r="A182" s="15">
        <v>197</v>
      </c>
      <c r="B182" s="3" t="s">
        <v>354</v>
      </c>
      <c r="C182" s="3" t="s">
        <v>355</v>
      </c>
      <c r="D182" s="15" t="s">
        <v>1353</v>
      </c>
    </row>
    <row r="183" spans="1:4" s="2" customFormat="1" ht="15" customHeight="1" x14ac:dyDescent="0.25">
      <c r="A183" s="15">
        <v>198</v>
      </c>
      <c r="B183" s="3" t="s">
        <v>356</v>
      </c>
      <c r="C183" s="3" t="s">
        <v>357</v>
      </c>
      <c r="D183" s="15" t="s">
        <v>177</v>
      </c>
    </row>
    <row r="184" spans="1:4" s="2" customFormat="1" ht="15" customHeight="1" x14ac:dyDescent="0.25">
      <c r="A184" s="15">
        <v>521</v>
      </c>
      <c r="B184" s="3" t="s">
        <v>358</v>
      </c>
      <c r="C184" s="3" t="s">
        <v>359</v>
      </c>
      <c r="D184" s="187" t="s">
        <v>1353</v>
      </c>
    </row>
    <row r="185" spans="1:4" s="2" customFormat="1" ht="15" customHeight="1" x14ac:dyDescent="0.25">
      <c r="A185" s="15">
        <v>199</v>
      </c>
      <c r="B185" s="3" t="s">
        <v>360</v>
      </c>
      <c r="C185" s="3" t="s">
        <v>361</v>
      </c>
      <c r="D185" s="15" t="s">
        <v>177</v>
      </c>
    </row>
    <row r="186" spans="1:4" s="2" customFormat="1" ht="15" customHeight="1" x14ac:dyDescent="0.25">
      <c r="A186" s="15">
        <v>200</v>
      </c>
      <c r="B186" s="205" t="s">
        <v>1371</v>
      </c>
      <c r="C186" s="3" t="s">
        <v>362</v>
      </c>
      <c r="D186" s="15" t="s">
        <v>177</v>
      </c>
    </row>
    <row r="187" spans="1:4" s="2" customFormat="1" ht="15" customHeight="1" x14ac:dyDescent="0.25">
      <c r="A187" s="15">
        <v>201</v>
      </c>
      <c r="B187" s="3" t="s">
        <v>363</v>
      </c>
      <c r="C187" s="3" t="s">
        <v>364</v>
      </c>
      <c r="D187" s="15" t="s">
        <v>1353</v>
      </c>
    </row>
    <row r="188" spans="1:4" s="2" customFormat="1" x14ac:dyDescent="0.25">
      <c r="A188" s="15">
        <v>258</v>
      </c>
      <c r="B188" s="3" t="s">
        <v>365</v>
      </c>
      <c r="C188" s="3" t="s">
        <v>366</v>
      </c>
      <c r="D188" s="15" t="s">
        <v>177</v>
      </c>
    </row>
    <row r="189" spans="1:4" s="2" customFormat="1" ht="15" customHeight="1" x14ac:dyDescent="0.25">
      <c r="A189" s="15">
        <v>259</v>
      </c>
      <c r="B189" s="3" t="s">
        <v>367</v>
      </c>
      <c r="C189" s="3" t="s">
        <v>368</v>
      </c>
      <c r="D189" s="15" t="s">
        <v>1353</v>
      </c>
    </row>
    <row r="190" spans="1:4" s="2" customFormat="1" ht="15" customHeight="1" x14ac:dyDescent="0.25">
      <c r="A190" s="15">
        <v>260</v>
      </c>
      <c r="B190" s="3" t="s">
        <v>369</v>
      </c>
      <c r="C190" s="3" t="s">
        <v>370</v>
      </c>
      <c r="D190" s="15" t="s">
        <v>1353</v>
      </c>
    </row>
    <row r="191" spans="1:4" s="2" customFormat="1" ht="15" customHeight="1" x14ac:dyDescent="0.25">
      <c r="A191" s="15">
        <v>261</v>
      </c>
      <c r="B191" s="3" t="s">
        <v>371</v>
      </c>
      <c r="C191" s="3" t="s">
        <v>372</v>
      </c>
      <c r="D191" s="15" t="s">
        <v>1353</v>
      </c>
    </row>
    <row r="192" spans="1:4" s="2" customFormat="1" ht="30" customHeight="1" x14ac:dyDescent="0.25">
      <c r="A192" s="15">
        <v>262</v>
      </c>
      <c r="B192" s="3" t="s">
        <v>373</v>
      </c>
      <c r="C192" s="3" t="s">
        <v>374</v>
      </c>
      <c r="D192" s="15" t="s">
        <v>1353</v>
      </c>
    </row>
    <row r="193" spans="1:4" s="2" customFormat="1" ht="30" customHeight="1" x14ac:dyDescent="0.25">
      <c r="A193" s="15">
        <v>523</v>
      </c>
      <c r="B193" s="3" t="s">
        <v>375</v>
      </c>
      <c r="C193" s="3" t="s">
        <v>376</v>
      </c>
      <c r="D193" s="187" t="s">
        <v>1353</v>
      </c>
    </row>
    <row r="194" spans="1:4" s="2" customFormat="1" ht="30" customHeight="1" x14ac:dyDescent="0.25">
      <c r="A194" s="15">
        <v>202</v>
      </c>
      <c r="B194" s="3" t="s">
        <v>377</v>
      </c>
      <c r="C194" s="3" t="s">
        <v>378</v>
      </c>
      <c r="D194" s="15" t="s">
        <v>1353</v>
      </c>
    </row>
    <row r="195" spans="1:4" s="2" customFormat="1" ht="15" customHeight="1" x14ac:dyDescent="0.25">
      <c r="A195" s="15">
        <v>203</v>
      </c>
      <c r="B195" s="3" t="s">
        <v>379</v>
      </c>
      <c r="C195" s="3" t="s">
        <v>380</v>
      </c>
      <c r="D195" s="15" t="s">
        <v>177</v>
      </c>
    </row>
    <row r="196" spans="1:4" s="2" customFormat="1" ht="15" customHeight="1" x14ac:dyDescent="0.25">
      <c r="A196" s="15">
        <v>244</v>
      </c>
      <c r="B196" s="3" t="s">
        <v>381</v>
      </c>
      <c r="C196" s="3" t="s">
        <v>382</v>
      </c>
      <c r="D196" s="15" t="s">
        <v>177</v>
      </c>
    </row>
    <row r="197" spans="1:4" s="2" customFormat="1" ht="15" customHeight="1" x14ac:dyDescent="0.25">
      <c r="A197" s="15">
        <v>204</v>
      </c>
      <c r="B197" s="3" t="s">
        <v>383</v>
      </c>
      <c r="C197" s="3" t="s">
        <v>384</v>
      </c>
      <c r="D197" s="15" t="s">
        <v>177</v>
      </c>
    </row>
    <row r="198" spans="1:4" s="2" customFormat="1" ht="15" customHeight="1" x14ac:dyDescent="0.25">
      <c r="A198" s="15">
        <v>205</v>
      </c>
      <c r="B198" s="3" t="s">
        <v>385</v>
      </c>
      <c r="C198" s="3" t="s">
        <v>386</v>
      </c>
      <c r="D198" s="15" t="s">
        <v>177</v>
      </c>
    </row>
    <row r="199" spans="1:4" s="2" customFormat="1" ht="15" customHeight="1" x14ac:dyDescent="0.25">
      <c r="A199" s="15">
        <v>206</v>
      </c>
      <c r="B199" s="3" t="s">
        <v>387</v>
      </c>
      <c r="C199" s="3" t="s">
        <v>388</v>
      </c>
      <c r="D199" s="15" t="s">
        <v>1353</v>
      </c>
    </row>
    <row r="200" spans="1:4" s="2" customFormat="1" ht="15" customHeight="1" x14ac:dyDescent="0.25">
      <c r="A200" s="15">
        <v>207</v>
      </c>
      <c r="B200" s="3" t="s">
        <v>389</v>
      </c>
      <c r="C200" s="3" t="s">
        <v>390</v>
      </c>
      <c r="D200" s="15" t="s">
        <v>1353</v>
      </c>
    </row>
    <row r="201" spans="1:4" s="2" customFormat="1" ht="15" customHeight="1" x14ac:dyDescent="0.25">
      <c r="A201" s="15">
        <v>208</v>
      </c>
      <c r="B201" s="3" t="s">
        <v>391</v>
      </c>
      <c r="C201" s="3" t="s">
        <v>392</v>
      </c>
      <c r="D201" s="15" t="s">
        <v>1353</v>
      </c>
    </row>
    <row r="202" spans="1:4" s="2" customFormat="1" ht="15" customHeight="1" x14ac:dyDescent="0.25">
      <c r="A202" s="15">
        <v>209</v>
      </c>
      <c r="B202" s="3" t="s">
        <v>393</v>
      </c>
      <c r="C202" s="3" t="s">
        <v>394</v>
      </c>
      <c r="D202" s="15" t="s">
        <v>1353</v>
      </c>
    </row>
    <row r="203" spans="1:4" s="2" customFormat="1" ht="15" customHeight="1" x14ac:dyDescent="0.25">
      <c r="A203" s="15">
        <v>210</v>
      </c>
      <c r="B203" s="3" t="s">
        <v>395</v>
      </c>
      <c r="C203" s="3" t="s">
        <v>396</v>
      </c>
      <c r="D203" s="15" t="s">
        <v>1353</v>
      </c>
    </row>
    <row r="204" spans="1:4" s="2" customFormat="1" ht="30" customHeight="1" x14ac:dyDescent="0.25">
      <c r="A204" s="15">
        <v>211</v>
      </c>
      <c r="B204" s="3" t="s">
        <v>397</v>
      </c>
      <c r="C204" s="3" t="s">
        <v>398</v>
      </c>
      <c r="D204" s="15" t="s">
        <v>1353</v>
      </c>
    </row>
    <row r="205" spans="1:4" s="2" customFormat="1" ht="15" customHeight="1" x14ac:dyDescent="0.25">
      <c r="A205" s="15">
        <v>212</v>
      </c>
      <c r="B205" s="3" t="s">
        <v>399</v>
      </c>
      <c r="C205" s="3" t="s">
        <v>400</v>
      </c>
      <c r="D205" s="15" t="s">
        <v>1353</v>
      </c>
    </row>
    <row r="206" spans="1:4" s="2" customFormat="1" ht="15" customHeight="1" x14ac:dyDescent="0.25">
      <c r="A206" s="15">
        <v>524</v>
      </c>
      <c r="B206" s="3" t="s">
        <v>401</v>
      </c>
      <c r="C206" s="3" t="s">
        <v>402</v>
      </c>
      <c r="D206" s="15" t="s">
        <v>1353</v>
      </c>
    </row>
    <row r="207" spans="1:4" s="2" customFormat="1" ht="15" customHeight="1" x14ac:dyDescent="0.25">
      <c r="A207" s="15">
        <v>213</v>
      </c>
      <c r="B207" s="3" t="s">
        <v>403</v>
      </c>
      <c r="C207" s="3" t="s">
        <v>404</v>
      </c>
      <c r="D207" s="15" t="s">
        <v>1353</v>
      </c>
    </row>
    <row r="208" spans="1:4" s="2" customFormat="1" ht="15" customHeight="1" x14ac:dyDescent="0.25">
      <c r="A208" s="15">
        <v>214</v>
      </c>
      <c r="B208" s="3" t="s">
        <v>405</v>
      </c>
      <c r="C208" s="3" t="s">
        <v>406</v>
      </c>
      <c r="D208" s="15" t="s">
        <v>177</v>
      </c>
    </row>
    <row r="209" spans="1:4" s="2" customFormat="1" ht="15" customHeight="1" x14ac:dyDescent="0.25">
      <c r="A209" s="15">
        <v>215</v>
      </c>
      <c r="B209" s="3" t="s">
        <v>407</v>
      </c>
      <c r="C209" s="3" t="s">
        <v>408</v>
      </c>
      <c r="D209" s="15" t="s">
        <v>1353</v>
      </c>
    </row>
    <row r="210" spans="1:4" s="2" customFormat="1" ht="15" customHeight="1" x14ac:dyDescent="0.25">
      <c r="A210" s="15">
        <v>216</v>
      </c>
      <c r="B210" s="3" t="s">
        <v>409</v>
      </c>
      <c r="C210" s="3" t="s">
        <v>410</v>
      </c>
      <c r="D210" s="15" t="s">
        <v>1353</v>
      </c>
    </row>
    <row r="211" spans="1:4" s="2" customFormat="1" ht="15" customHeight="1" x14ac:dyDescent="0.25">
      <c r="A211" s="15">
        <v>218</v>
      </c>
      <c r="B211" s="3" t="s">
        <v>411</v>
      </c>
      <c r="C211" s="3" t="s">
        <v>412</v>
      </c>
      <c r="D211" s="15" t="s">
        <v>1353</v>
      </c>
    </row>
    <row r="212" spans="1:4" s="2" customFormat="1" ht="15" customHeight="1" x14ac:dyDescent="0.25">
      <c r="A212" s="15">
        <v>219</v>
      </c>
      <c r="B212" s="3" t="s">
        <v>413</v>
      </c>
      <c r="C212" s="3" t="s">
        <v>414</v>
      </c>
      <c r="D212" s="15" t="s">
        <v>177</v>
      </c>
    </row>
    <row r="213" spans="1:4" s="2" customFormat="1" ht="15" customHeight="1" x14ac:dyDescent="0.25">
      <c r="A213" s="15">
        <v>220</v>
      </c>
      <c r="B213" s="3" t="s">
        <v>415</v>
      </c>
      <c r="C213" s="3" t="s">
        <v>416</v>
      </c>
      <c r="D213" s="15" t="s">
        <v>1353</v>
      </c>
    </row>
    <row r="214" spans="1:4" s="2" customFormat="1" ht="15" customHeight="1" x14ac:dyDescent="0.25">
      <c r="A214" s="15">
        <v>221</v>
      </c>
      <c r="B214" s="3" t="s">
        <v>417</v>
      </c>
      <c r="C214" s="3" t="s">
        <v>418</v>
      </c>
      <c r="D214" s="15" t="s">
        <v>177</v>
      </c>
    </row>
    <row r="215" spans="1:4" s="2" customFormat="1" ht="15" customHeight="1" x14ac:dyDescent="0.25">
      <c r="A215" s="15">
        <v>222</v>
      </c>
      <c r="B215" s="3" t="s">
        <v>419</v>
      </c>
      <c r="C215" s="3" t="s">
        <v>420</v>
      </c>
      <c r="D215" s="15" t="s">
        <v>1353</v>
      </c>
    </row>
    <row r="216" spans="1:4" s="2" customFormat="1" ht="15" customHeight="1" x14ac:dyDescent="0.25">
      <c r="A216" s="15">
        <v>263</v>
      </c>
      <c r="B216" s="3" t="s">
        <v>421</v>
      </c>
      <c r="C216" s="3" t="s">
        <v>422</v>
      </c>
      <c r="D216" s="15" t="s">
        <v>177</v>
      </c>
    </row>
    <row r="217" spans="1:4" s="2" customFormat="1" ht="30" customHeight="1" x14ac:dyDescent="0.25">
      <c r="A217" s="15">
        <v>264</v>
      </c>
      <c r="B217" s="3" t="s">
        <v>423</v>
      </c>
      <c r="C217" s="3" t="s">
        <v>424</v>
      </c>
      <c r="D217" s="15" t="s">
        <v>177</v>
      </c>
    </row>
    <row r="218" spans="1:4" s="2" customFormat="1" ht="15" customHeight="1" x14ac:dyDescent="0.25">
      <c r="A218" s="15">
        <v>49</v>
      </c>
      <c r="B218" s="3" t="s">
        <v>425</v>
      </c>
      <c r="C218" s="3" t="s">
        <v>426</v>
      </c>
      <c r="D218" s="15" t="s">
        <v>177</v>
      </c>
    </row>
    <row r="219" spans="1:4" s="2" customFormat="1" ht="30" customHeight="1" x14ac:dyDescent="0.25">
      <c r="A219" s="15">
        <v>50</v>
      </c>
      <c r="B219" s="3" t="s">
        <v>427</v>
      </c>
      <c r="C219" s="3" t="s">
        <v>428</v>
      </c>
      <c r="D219" s="15" t="s">
        <v>177</v>
      </c>
    </row>
    <row r="220" spans="1:4" s="2" customFormat="1" ht="15" customHeight="1" x14ac:dyDescent="0.25">
      <c r="A220" s="15">
        <v>51</v>
      </c>
      <c r="B220" s="3" t="s">
        <v>429</v>
      </c>
      <c r="C220" s="3" t="s">
        <v>430</v>
      </c>
      <c r="D220" s="15" t="s">
        <v>177</v>
      </c>
    </row>
    <row r="221" spans="1:4" s="2" customFormat="1" ht="15" customHeight="1" x14ac:dyDescent="0.25">
      <c r="A221" s="15">
        <v>223</v>
      </c>
      <c r="B221" s="3" t="s">
        <v>431</v>
      </c>
      <c r="C221" s="3" t="s">
        <v>432</v>
      </c>
      <c r="D221" s="15" t="s">
        <v>177</v>
      </c>
    </row>
    <row r="222" spans="1:4" s="2" customFormat="1" ht="15" customHeight="1" x14ac:dyDescent="0.25">
      <c r="A222" s="15">
        <v>224</v>
      </c>
      <c r="B222" s="3" t="s">
        <v>433</v>
      </c>
      <c r="C222" s="3" t="s">
        <v>434</v>
      </c>
      <c r="D222" s="15" t="s">
        <v>177</v>
      </c>
    </row>
    <row r="223" spans="1:4" s="2" customFormat="1" ht="15" customHeight="1" x14ac:dyDescent="0.25">
      <c r="A223" s="15">
        <v>225</v>
      </c>
      <c r="B223" s="3" t="s">
        <v>435</v>
      </c>
      <c r="C223" s="3" t="s">
        <v>436</v>
      </c>
      <c r="D223" s="15" t="s">
        <v>1353</v>
      </c>
    </row>
    <row r="224" spans="1:4" s="2" customFormat="1" ht="15" customHeight="1" x14ac:dyDescent="0.25">
      <c r="A224" s="15">
        <v>226</v>
      </c>
      <c r="B224" s="3" t="s">
        <v>437</v>
      </c>
      <c r="C224" s="3" t="s">
        <v>438</v>
      </c>
      <c r="D224" s="15" t="s">
        <v>1353</v>
      </c>
    </row>
    <row r="225" spans="1:4" s="2" customFormat="1" ht="15" customHeight="1" x14ac:dyDescent="0.25">
      <c r="A225" s="15">
        <v>227</v>
      </c>
      <c r="B225" s="205" t="s">
        <v>1372</v>
      </c>
      <c r="C225" s="3" t="s">
        <v>439</v>
      </c>
      <c r="D225" s="15" t="s">
        <v>177</v>
      </c>
    </row>
    <row r="226" spans="1:4" s="2" customFormat="1" ht="15" customHeight="1" x14ac:dyDescent="0.25">
      <c r="A226" s="15">
        <v>357</v>
      </c>
      <c r="B226" s="3" t="s">
        <v>440</v>
      </c>
      <c r="C226" s="3" t="s">
        <v>441</v>
      </c>
      <c r="D226" s="15" t="s">
        <v>177</v>
      </c>
    </row>
    <row r="227" spans="1:4" s="2" customFormat="1" x14ac:dyDescent="0.25">
      <c r="A227" s="15">
        <v>228</v>
      </c>
      <c r="B227" s="3" t="s">
        <v>442</v>
      </c>
      <c r="C227" s="3" t="s">
        <v>443</v>
      </c>
      <c r="D227" s="15" t="s">
        <v>1353</v>
      </c>
    </row>
    <row r="228" spans="1:4" s="2" customFormat="1" ht="15" customHeight="1" x14ac:dyDescent="0.25">
      <c r="A228" s="15">
        <v>229</v>
      </c>
      <c r="B228" s="3" t="s">
        <v>444</v>
      </c>
      <c r="C228" s="3" t="s">
        <v>445</v>
      </c>
      <c r="D228" s="15" t="s">
        <v>1353</v>
      </c>
    </row>
    <row r="229" spans="1:4" s="2" customFormat="1" ht="15" customHeight="1" x14ac:dyDescent="0.25">
      <c r="A229" s="15">
        <v>231</v>
      </c>
      <c r="B229" s="3" t="s">
        <v>446</v>
      </c>
      <c r="C229" s="3" t="s">
        <v>447</v>
      </c>
      <c r="D229" s="15" t="s">
        <v>177</v>
      </c>
    </row>
    <row r="230" spans="1:4" s="2" customFormat="1" ht="15" customHeight="1" x14ac:dyDescent="0.25">
      <c r="A230" s="15">
        <v>232</v>
      </c>
      <c r="B230" s="3" t="s">
        <v>448</v>
      </c>
      <c r="C230" s="3" t="s">
        <v>449</v>
      </c>
      <c r="D230" s="15" t="s">
        <v>1353</v>
      </c>
    </row>
    <row r="231" spans="1:4" s="2" customFormat="1" ht="15" customHeight="1" x14ac:dyDescent="0.25">
      <c r="A231" s="15">
        <v>233</v>
      </c>
      <c r="B231" s="3" t="s">
        <v>450</v>
      </c>
      <c r="C231" s="3" t="s">
        <v>451</v>
      </c>
      <c r="D231" s="15" t="s">
        <v>1353</v>
      </c>
    </row>
    <row r="232" spans="1:4" s="2" customFormat="1" ht="30" customHeight="1" x14ac:dyDescent="0.25">
      <c r="A232" s="15">
        <v>234</v>
      </c>
      <c r="B232" s="3" t="s">
        <v>452</v>
      </c>
      <c r="C232" s="3" t="s">
        <v>453</v>
      </c>
      <c r="D232" s="15" t="s">
        <v>1353</v>
      </c>
    </row>
    <row r="233" spans="1:4" s="2" customFormat="1" ht="30" customHeight="1" x14ac:dyDescent="0.25">
      <c r="A233" s="15">
        <v>265</v>
      </c>
      <c r="B233" s="3" t="s">
        <v>454</v>
      </c>
      <c r="C233" s="3" t="s">
        <v>455</v>
      </c>
      <c r="D233" s="104" t="s">
        <v>1353</v>
      </c>
    </row>
    <row r="234" spans="1:4" s="2" customFormat="1" ht="15" customHeight="1" x14ac:dyDescent="0.25">
      <c r="A234" s="15">
        <v>266</v>
      </c>
      <c r="B234" s="3" t="s">
        <v>456</v>
      </c>
      <c r="C234" s="3" t="s">
        <v>457</v>
      </c>
      <c r="D234" s="104" t="s">
        <v>1353</v>
      </c>
    </row>
    <row r="235" spans="1:4" s="2" customFormat="1" ht="15" customHeight="1" x14ac:dyDescent="0.25">
      <c r="A235" s="15">
        <v>267</v>
      </c>
      <c r="B235" s="3" t="s">
        <v>458</v>
      </c>
      <c r="C235" s="3" t="s">
        <v>459</v>
      </c>
      <c r="D235" s="104"/>
    </row>
    <row r="236" spans="1:4" s="2" customFormat="1" ht="15" customHeight="1" x14ac:dyDescent="0.25">
      <c r="A236" s="15">
        <v>268</v>
      </c>
      <c r="B236" s="3" t="s">
        <v>460</v>
      </c>
      <c r="C236" s="3" t="s">
        <v>461</v>
      </c>
      <c r="D236" s="104" t="s">
        <v>1353</v>
      </c>
    </row>
    <row r="237" spans="1:4" s="2" customFormat="1" ht="15" customHeight="1" x14ac:dyDescent="0.25">
      <c r="A237" s="15">
        <v>269</v>
      </c>
      <c r="B237" s="3" t="s">
        <v>462</v>
      </c>
      <c r="C237" s="3" t="s">
        <v>463</v>
      </c>
      <c r="D237" s="104" t="s">
        <v>1353</v>
      </c>
    </row>
    <row r="238" spans="1:4" s="2" customFormat="1" ht="15" customHeight="1" x14ac:dyDescent="0.25">
      <c r="A238" s="15">
        <v>270</v>
      </c>
      <c r="B238" s="3" t="s">
        <v>464</v>
      </c>
      <c r="C238" s="3" t="s">
        <v>465</v>
      </c>
      <c r="D238" s="104" t="s">
        <v>1353</v>
      </c>
    </row>
    <row r="239" spans="1:4" s="2" customFormat="1" ht="30" customHeight="1" x14ac:dyDescent="0.25">
      <c r="A239" s="15">
        <v>271</v>
      </c>
      <c r="B239" s="3" t="s">
        <v>466</v>
      </c>
      <c r="C239" s="3" t="s">
        <v>467</v>
      </c>
      <c r="D239" s="104" t="s">
        <v>1353</v>
      </c>
    </row>
    <row r="240" spans="1:4" s="2" customFormat="1" ht="30" customHeight="1" x14ac:dyDescent="0.25">
      <c r="A240" s="15">
        <v>272</v>
      </c>
      <c r="B240" s="3" t="s">
        <v>468</v>
      </c>
      <c r="C240" s="3" t="s">
        <v>469</v>
      </c>
      <c r="D240" s="104" t="s">
        <v>1353</v>
      </c>
    </row>
    <row r="241" spans="1:4" s="2" customFormat="1" ht="30" customHeight="1" x14ac:dyDescent="0.25">
      <c r="A241" s="15">
        <v>235</v>
      </c>
      <c r="B241" s="3" t="s">
        <v>470</v>
      </c>
      <c r="C241" s="3" t="s">
        <v>471</v>
      </c>
      <c r="D241" s="15" t="s">
        <v>1353</v>
      </c>
    </row>
    <row r="242" spans="1:4" s="2" customFormat="1" ht="30" customHeight="1" x14ac:dyDescent="0.25">
      <c r="A242" s="15">
        <v>236</v>
      </c>
      <c r="B242" s="3" t="s">
        <v>472</v>
      </c>
      <c r="C242" s="3" t="s">
        <v>473</v>
      </c>
      <c r="D242" s="15" t="s">
        <v>1353</v>
      </c>
    </row>
    <row r="243" spans="1:4" s="2" customFormat="1" ht="15" customHeight="1" x14ac:dyDescent="0.25">
      <c r="A243" s="15">
        <v>237</v>
      </c>
      <c r="B243" s="3" t="s">
        <v>474</v>
      </c>
      <c r="C243" s="3" t="s">
        <v>475</v>
      </c>
      <c r="D243" s="15" t="s">
        <v>1353</v>
      </c>
    </row>
    <row r="244" spans="1:4" s="2" customFormat="1" ht="15" customHeight="1" x14ac:dyDescent="0.25">
      <c r="A244" s="15">
        <v>238</v>
      </c>
      <c r="B244" s="3" t="s">
        <v>476</v>
      </c>
      <c r="C244" s="3" t="s">
        <v>477</v>
      </c>
      <c r="D244" s="15" t="s">
        <v>177</v>
      </c>
    </row>
    <row r="245" spans="1:4" s="2" customFormat="1" ht="15" customHeight="1" x14ac:dyDescent="0.25">
      <c r="A245" s="15">
        <v>239</v>
      </c>
      <c r="B245" s="205" t="s">
        <v>1373</v>
      </c>
      <c r="C245" s="3" t="s">
        <v>478</v>
      </c>
      <c r="D245" s="15"/>
    </row>
    <row r="246" spans="1:4" s="2" customFormat="1" ht="15" customHeight="1" x14ac:dyDescent="0.25">
      <c r="A246" s="15">
        <v>241</v>
      </c>
      <c r="B246" s="3" t="s">
        <v>479</v>
      </c>
      <c r="C246" s="3" t="s">
        <v>480</v>
      </c>
      <c r="D246" s="15" t="s">
        <v>177</v>
      </c>
    </row>
    <row r="247" spans="1:4" s="2" customFormat="1" x14ac:dyDescent="0.25">
      <c r="A247" s="15">
        <v>250</v>
      </c>
      <c r="B247" s="3" t="s">
        <v>481</v>
      </c>
      <c r="C247" s="3" t="s">
        <v>482</v>
      </c>
      <c r="D247" s="15" t="s">
        <v>1353</v>
      </c>
    </row>
    <row r="248" spans="1:4" s="2" customFormat="1" ht="15" customHeight="1" x14ac:dyDescent="0.25">
      <c r="A248" s="15">
        <v>251</v>
      </c>
      <c r="B248" s="3" t="s">
        <v>483</v>
      </c>
      <c r="C248" s="3" t="s">
        <v>484</v>
      </c>
      <c r="D248" s="15" t="s">
        <v>177</v>
      </c>
    </row>
    <row r="249" spans="1:4" s="2" customFormat="1" ht="15" customHeight="1" x14ac:dyDescent="0.25">
      <c r="A249" s="15">
        <v>252</v>
      </c>
      <c r="B249" s="3" t="s">
        <v>485</v>
      </c>
      <c r="C249" s="3" t="s">
        <v>486</v>
      </c>
      <c r="D249" s="15" t="s">
        <v>177</v>
      </c>
    </row>
    <row r="250" spans="1:4" s="2" customFormat="1" ht="15" customHeight="1" x14ac:dyDescent="0.25">
      <c r="A250" s="15">
        <v>253</v>
      </c>
      <c r="B250" s="3" t="s">
        <v>487</v>
      </c>
      <c r="C250" s="3" t="s">
        <v>488</v>
      </c>
      <c r="D250" s="15" t="s">
        <v>177</v>
      </c>
    </row>
    <row r="251" spans="1:4" s="2" customFormat="1" ht="15" customHeight="1" x14ac:dyDescent="0.25">
      <c r="A251" s="15">
        <v>352</v>
      </c>
      <c r="B251" s="205" t="s">
        <v>1374</v>
      </c>
      <c r="C251" s="3" t="s">
        <v>489</v>
      </c>
      <c r="D251" s="15" t="s">
        <v>177</v>
      </c>
    </row>
    <row r="252" spans="1:4" s="2" customFormat="1" ht="15" customHeight="1" x14ac:dyDescent="0.25">
      <c r="A252" s="15">
        <v>254</v>
      </c>
      <c r="B252" s="3" t="s">
        <v>490</v>
      </c>
      <c r="C252" s="3" t="s">
        <v>491</v>
      </c>
      <c r="D252" s="15" t="s">
        <v>177</v>
      </c>
    </row>
    <row r="253" spans="1:4" s="2" customFormat="1" x14ac:dyDescent="0.25">
      <c r="A253" s="15">
        <v>255</v>
      </c>
      <c r="B253" s="3" t="s">
        <v>492</v>
      </c>
      <c r="C253" s="3" t="s">
        <v>493</v>
      </c>
      <c r="D253" s="15" t="s">
        <v>177</v>
      </c>
    </row>
    <row r="254" spans="1:4" s="2" customFormat="1" ht="15" customHeight="1" x14ac:dyDescent="0.25">
      <c r="A254" s="15">
        <v>256</v>
      </c>
      <c r="B254" s="3" t="s">
        <v>494</v>
      </c>
      <c r="C254" s="3" t="s">
        <v>495</v>
      </c>
      <c r="D254" s="15" t="s">
        <v>177</v>
      </c>
    </row>
    <row r="255" spans="1:4" s="2" customFormat="1" ht="15" customHeight="1" x14ac:dyDescent="0.25">
      <c r="A255" s="15">
        <v>276</v>
      </c>
      <c r="B255" s="3" t="s">
        <v>496</v>
      </c>
      <c r="C255" s="3" t="s">
        <v>497</v>
      </c>
      <c r="D255" s="15" t="s">
        <v>177</v>
      </c>
    </row>
    <row r="256" spans="1:4" s="2" customFormat="1" ht="15" customHeight="1" x14ac:dyDescent="0.25">
      <c r="A256" s="15">
        <v>277</v>
      </c>
      <c r="B256" s="3" t="s">
        <v>498</v>
      </c>
      <c r="C256" s="3" t="s">
        <v>499</v>
      </c>
      <c r="D256" s="15" t="s">
        <v>177</v>
      </c>
    </row>
    <row r="257" spans="1:4" s="2" customFormat="1" ht="15" customHeight="1" x14ac:dyDescent="0.25">
      <c r="A257" s="15">
        <v>278</v>
      </c>
      <c r="B257" s="3" t="s">
        <v>500</v>
      </c>
      <c r="C257" s="3" t="s">
        <v>501</v>
      </c>
      <c r="D257" s="15" t="s">
        <v>1353</v>
      </c>
    </row>
    <row r="258" spans="1:4" s="2" customFormat="1" ht="15" customHeight="1" x14ac:dyDescent="0.25">
      <c r="A258" s="15">
        <v>279</v>
      </c>
      <c r="B258" s="3" t="s">
        <v>502</v>
      </c>
      <c r="C258" s="3" t="s">
        <v>503</v>
      </c>
      <c r="D258" s="15" t="s">
        <v>177</v>
      </c>
    </row>
    <row r="259" spans="1:4" s="2" customFormat="1" ht="15" customHeight="1" x14ac:dyDescent="0.25">
      <c r="A259" s="15">
        <v>280</v>
      </c>
      <c r="B259" s="3" t="s">
        <v>504</v>
      </c>
      <c r="C259" s="3" t="s">
        <v>505</v>
      </c>
      <c r="D259" s="15" t="s">
        <v>1353</v>
      </c>
    </row>
    <row r="260" spans="1:4" s="2" customFormat="1" ht="15" customHeight="1" x14ac:dyDescent="0.25">
      <c r="A260" s="15">
        <v>281</v>
      </c>
      <c r="B260" s="3" t="s">
        <v>506</v>
      </c>
      <c r="C260" s="3" t="s">
        <v>507</v>
      </c>
      <c r="D260" s="15" t="s">
        <v>1353</v>
      </c>
    </row>
    <row r="261" spans="1:4" s="2" customFormat="1" ht="15" customHeight="1" x14ac:dyDescent="0.25">
      <c r="A261" s="15">
        <v>282</v>
      </c>
      <c r="B261" s="3" t="s">
        <v>508</v>
      </c>
      <c r="C261" s="3" t="s">
        <v>509</v>
      </c>
      <c r="D261" s="15" t="s">
        <v>1353</v>
      </c>
    </row>
    <row r="262" spans="1:4" s="2" customFormat="1" ht="15" customHeight="1" x14ac:dyDescent="0.25">
      <c r="A262" s="15">
        <v>283</v>
      </c>
      <c r="B262" s="3" t="s">
        <v>510</v>
      </c>
      <c r="C262" s="3" t="s">
        <v>511</v>
      </c>
      <c r="D262" s="15" t="s">
        <v>1353</v>
      </c>
    </row>
    <row r="263" spans="1:4" s="2" customFormat="1" ht="45" customHeight="1" x14ac:dyDescent="0.25">
      <c r="A263" s="15">
        <v>284</v>
      </c>
      <c r="B263" s="3" t="s">
        <v>512</v>
      </c>
      <c r="C263" s="3" t="s">
        <v>513</v>
      </c>
      <c r="D263" s="15" t="s">
        <v>1353</v>
      </c>
    </row>
    <row r="264" spans="1:4" s="2" customFormat="1" ht="15" customHeight="1" x14ac:dyDescent="0.25">
      <c r="A264" s="15">
        <v>285</v>
      </c>
      <c r="B264" s="3" t="s">
        <v>514</v>
      </c>
      <c r="C264" s="3" t="s">
        <v>515</v>
      </c>
      <c r="D264" s="15" t="s">
        <v>1353</v>
      </c>
    </row>
    <row r="265" spans="1:4" s="2" customFormat="1" ht="15" customHeight="1" x14ac:dyDescent="0.25">
      <c r="A265" s="15">
        <v>286</v>
      </c>
      <c r="B265" s="3" t="s">
        <v>516</v>
      </c>
      <c r="C265" s="3" t="s">
        <v>517</v>
      </c>
      <c r="D265" s="15" t="s">
        <v>1353</v>
      </c>
    </row>
    <row r="266" spans="1:4" s="2" customFormat="1" ht="30" customHeight="1" x14ac:dyDescent="0.25">
      <c r="A266" s="15">
        <v>287</v>
      </c>
      <c r="B266" s="3" t="s">
        <v>518</v>
      </c>
      <c r="C266" s="3" t="s">
        <v>519</v>
      </c>
      <c r="D266" s="15" t="s">
        <v>1353</v>
      </c>
    </row>
    <row r="267" spans="1:4" s="2" customFormat="1" ht="15" customHeight="1" x14ac:dyDescent="0.25">
      <c r="A267" s="15">
        <v>288</v>
      </c>
      <c r="B267" s="3" t="s">
        <v>520</v>
      </c>
      <c r="C267" s="3" t="s">
        <v>521</v>
      </c>
      <c r="D267" s="15" t="s">
        <v>1353</v>
      </c>
    </row>
    <row r="268" spans="1:4" s="2" customFormat="1" ht="15" customHeight="1" x14ac:dyDescent="0.25">
      <c r="A268" s="15">
        <v>297</v>
      </c>
      <c r="B268" s="3" t="s">
        <v>522</v>
      </c>
      <c r="C268" s="3" t="s">
        <v>523</v>
      </c>
      <c r="D268" s="15" t="s">
        <v>1353</v>
      </c>
    </row>
    <row r="269" spans="1:4" s="2" customFormat="1" ht="15" customHeight="1" x14ac:dyDescent="0.25">
      <c r="A269" s="15">
        <v>289</v>
      </c>
      <c r="B269" s="3" t="s">
        <v>524</v>
      </c>
      <c r="C269" s="3" t="s">
        <v>525</v>
      </c>
      <c r="D269" s="15" t="s">
        <v>1353</v>
      </c>
    </row>
    <row r="270" spans="1:4" s="2" customFormat="1" ht="15" customHeight="1" x14ac:dyDescent="0.25">
      <c r="A270" s="15">
        <v>290</v>
      </c>
      <c r="B270" s="3" t="s">
        <v>526</v>
      </c>
      <c r="C270" s="3" t="s">
        <v>527</v>
      </c>
      <c r="D270" s="15" t="s">
        <v>1353</v>
      </c>
    </row>
    <row r="271" spans="1:4" s="2" customFormat="1" ht="15" customHeight="1" x14ac:dyDescent="0.25">
      <c r="A271" s="15">
        <v>291</v>
      </c>
      <c r="B271" s="3" t="s">
        <v>528</v>
      </c>
      <c r="C271" s="3" t="s">
        <v>529</v>
      </c>
      <c r="D271" s="15" t="s">
        <v>177</v>
      </c>
    </row>
    <row r="272" spans="1:4" s="2" customFormat="1" ht="15" customHeight="1" x14ac:dyDescent="0.25">
      <c r="A272" s="15">
        <v>292</v>
      </c>
      <c r="B272" s="3" t="s">
        <v>530</v>
      </c>
      <c r="C272" s="3" t="s">
        <v>531</v>
      </c>
      <c r="D272" s="15" t="s">
        <v>1353</v>
      </c>
    </row>
    <row r="273" spans="1:4" s="2" customFormat="1" ht="15" customHeight="1" x14ac:dyDescent="0.25">
      <c r="A273" s="15">
        <v>69</v>
      </c>
      <c r="B273" s="3" t="s">
        <v>532</v>
      </c>
      <c r="C273" s="3" t="s">
        <v>533</v>
      </c>
      <c r="D273" s="15" t="s">
        <v>177</v>
      </c>
    </row>
    <row r="274" spans="1:4" s="2" customFormat="1" ht="15" customHeight="1" x14ac:dyDescent="0.25">
      <c r="A274" s="15">
        <v>240</v>
      </c>
      <c r="B274" s="3" t="s">
        <v>534</v>
      </c>
      <c r="C274" s="3" t="s">
        <v>535</v>
      </c>
      <c r="D274" s="15" t="s">
        <v>1353</v>
      </c>
    </row>
    <row r="275" spans="1:4" s="2" customFormat="1" ht="15" customHeight="1" x14ac:dyDescent="0.25">
      <c r="A275" s="15">
        <v>293</v>
      </c>
      <c r="B275" s="3" t="s">
        <v>536</v>
      </c>
      <c r="C275" s="3" t="s">
        <v>537</v>
      </c>
      <c r="D275" s="15" t="s">
        <v>177</v>
      </c>
    </row>
    <row r="276" spans="1:4" s="2" customFormat="1" ht="15" customHeight="1" x14ac:dyDescent="0.25">
      <c r="A276" s="15">
        <v>294</v>
      </c>
      <c r="B276" s="3" t="s">
        <v>538</v>
      </c>
      <c r="C276" s="3" t="s">
        <v>539</v>
      </c>
      <c r="D276" s="15" t="s">
        <v>1353</v>
      </c>
    </row>
    <row r="277" spans="1:4" s="2" customFormat="1" ht="15" customHeight="1" x14ac:dyDescent="0.25">
      <c r="A277" s="15">
        <v>570</v>
      </c>
      <c r="B277" s="3" t="s">
        <v>540</v>
      </c>
      <c r="C277" s="3" t="s">
        <v>541</v>
      </c>
      <c r="D277" s="15" t="s">
        <v>177</v>
      </c>
    </row>
    <row r="278" spans="1:4" s="2" customFormat="1" ht="15" customHeight="1" x14ac:dyDescent="0.25">
      <c r="A278" s="15">
        <v>295</v>
      </c>
      <c r="B278" s="3" t="s">
        <v>542</v>
      </c>
      <c r="C278" s="3" t="s">
        <v>543</v>
      </c>
      <c r="D278" s="15" t="s">
        <v>177</v>
      </c>
    </row>
    <row r="279" spans="1:4" s="2" customFormat="1" ht="15" customHeight="1" x14ac:dyDescent="0.25">
      <c r="A279" s="15">
        <v>300</v>
      </c>
      <c r="B279" s="3" t="s">
        <v>544</v>
      </c>
      <c r="C279" s="3" t="s">
        <v>545</v>
      </c>
      <c r="D279" s="15" t="s">
        <v>1353</v>
      </c>
    </row>
    <row r="280" spans="1:4" s="2" customFormat="1" ht="15" customHeight="1" x14ac:dyDescent="0.25">
      <c r="A280" s="15">
        <v>301</v>
      </c>
      <c r="B280" s="3" t="s">
        <v>546</v>
      </c>
      <c r="C280" s="3" t="s">
        <v>547</v>
      </c>
      <c r="D280" s="15" t="s">
        <v>177</v>
      </c>
    </row>
    <row r="281" spans="1:4" s="2" customFormat="1" ht="15" customHeight="1" x14ac:dyDescent="0.25">
      <c r="A281" s="15">
        <v>302</v>
      </c>
      <c r="B281" s="3" t="s">
        <v>548</v>
      </c>
      <c r="C281" s="3" t="s">
        <v>549</v>
      </c>
      <c r="D281" s="15" t="s">
        <v>177</v>
      </c>
    </row>
    <row r="282" spans="1:4" s="2" customFormat="1" ht="30" customHeight="1" x14ac:dyDescent="0.25">
      <c r="A282" s="15">
        <v>157</v>
      </c>
      <c r="B282" s="3" t="s">
        <v>550</v>
      </c>
      <c r="C282" s="3" t="s">
        <v>551</v>
      </c>
      <c r="D282" s="15" t="s">
        <v>1353</v>
      </c>
    </row>
    <row r="283" spans="1:4" s="2" customFormat="1" ht="15" customHeight="1" x14ac:dyDescent="0.25">
      <c r="A283" s="15">
        <v>303</v>
      </c>
      <c r="B283" s="3" t="s">
        <v>552</v>
      </c>
      <c r="C283" s="3" t="s">
        <v>553</v>
      </c>
      <c r="D283" s="15" t="s">
        <v>177</v>
      </c>
    </row>
    <row r="284" spans="1:4" s="2" customFormat="1" ht="15" customHeight="1" x14ac:dyDescent="0.25">
      <c r="A284" s="15">
        <v>304</v>
      </c>
      <c r="B284" s="3" t="s">
        <v>554</v>
      </c>
      <c r="C284" s="3" t="s">
        <v>555</v>
      </c>
      <c r="D284" s="15" t="s">
        <v>177</v>
      </c>
    </row>
    <row r="285" spans="1:4" s="2" customFormat="1" ht="15" customHeight="1" x14ac:dyDescent="0.25">
      <c r="A285" s="15">
        <v>305</v>
      </c>
      <c r="B285" s="3" t="s">
        <v>556</v>
      </c>
      <c r="C285" s="3" t="s">
        <v>557</v>
      </c>
      <c r="D285" s="15"/>
    </row>
    <row r="286" spans="1:4" s="2" customFormat="1" ht="15" customHeight="1" x14ac:dyDescent="0.25">
      <c r="A286" s="15">
        <v>306</v>
      </c>
      <c r="B286" s="3" t="s">
        <v>558</v>
      </c>
      <c r="C286" s="3" t="s">
        <v>559</v>
      </c>
      <c r="D286" s="15" t="s">
        <v>1353</v>
      </c>
    </row>
    <row r="287" spans="1:4" s="2" customFormat="1" ht="15" customHeight="1" x14ac:dyDescent="0.25">
      <c r="A287" s="15">
        <v>311</v>
      </c>
      <c r="B287" s="3" t="s">
        <v>560</v>
      </c>
      <c r="C287" s="3" t="s">
        <v>561</v>
      </c>
      <c r="D287" s="15" t="s">
        <v>1353</v>
      </c>
    </row>
    <row r="288" spans="1:4" s="2" customFormat="1" ht="15" customHeight="1" x14ac:dyDescent="0.25">
      <c r="A288" s="15">
        <v>312</v>
      </c>
      <c r="B288" s="3" t="s">
        <v>562</v>
      </c>
      <c r="C288" s="3" t="s">
        <v>563</v>
      </c>
      <c r="D288" s="15" t="s">
        <v>1353</v>
      </c>
    </row>
    <row r="289" spans="1:4" s="2" customFormat="1" ht="15" customHeight="1" x14ac:dyDescent="0.25">
      <c r="A289" s="15">
        <v>314</v>
      </c>
      <c r="B289" s="3" t="s">
        <v>564</v>
      </c>
      <c r="C289" s="3" t="s">
        <v>565</v>
      </c>
      <c r="D289" s="15" t="s">
        <v>177</v>
      </c>
    </row>
    <row r="290" spans="1:4" s="2" customFormat="1" ht="15" customHeight="1" x14ac:dyDescent="0.25">
      <c r="A290" s="15">
        <v>315</v>
      </c>
      <c r="B290" s="3" t="s">
        <v>566</v>
      </c>
      <c r="C290" s="3" t="s">
        <v>567</v>
      </c>
      <c r="D290" s="15" t="s">
        <v>177</v>
      </c>
    </row>
    <row r="291" spans="1:4" s="2" customFormat="1" ht="15" customHeight="1" x14ac:dyDescent="0.25">
      <c r="A291" s="15">
        <v>316</v>
      </c>
      <c r="B291" s="3" t="s">
        <v>568</v>
      </c>
      <c r="C291" s="3" t="s">
        <v>569</v>
      </c>
      <c r="D291" s="15" t="s">
        <v>1353</v>
      </c>
    </row>
    <row r="292" spans="1:4" s="2" customFormat="1" ht="15" customHeight="1" x14ac:dyDescent="0.25">
      <c r="A292" s="15">
        <v>320</v>
      </c>
      <c r="B292" s="3" t="s">
        <v>570</v>
      </c>
      <c r="C292" s="3" t="s">
        <v>1181</v>
      </c>
      <c r="D292" s="15" t="s">
        <v>1353</v>
      </c>
    </row>
    <row r="293" spans="1:4" s="2" customFormat="1" ht="15" customHeight="1" x14ac:dyDescent="0.25">
      <c r="A293" s="15">
        <v>319</v>
      </c>
      <c r="B293" s="3" t="s">
        <v>571</v>
      </c>
      <c r="C293" s="3" t="s">
        <v>1182</v>
      </c>
      <c r="D293" s="15" t="s">
        <v>1353</v>
      </c>
    </row>
    <row r="294" spans="1:4" s="2" customFormat="1" ht="15" customHeight="1" x14ac:dyDescent="0.25">
      <c r="A294" s="15">
        <v>638</v>
      </c>
      <c r="B294" s="3" t="s">
        <v>572</v>
      </c>
      <c r="C294" s="3" t="s">
        <v>1183</v>
      </c>
      <c r="D294" s="15" t="s">
        <v>1353</v>
      </c>
    </row>
    <row r="295" spans="1:4" s="2" customFormat="1" ht="15" customHeight="1" x14ac:dyDescent="0.25">
      <c r="A295" s="15">
        <v>321</v>
      </c>
      <c r="B295" s="3" t="s">
        <v>573</v>
      </c>
      <c r="C295" s="3" t="s">
        <v>574</v>
      </c>
      <c r="D295" s="15" t="s">
        <v>1353</v>
      </c>
    </row>
    <row r="296" spans="1:4" s="2" customFormat="1" ht="15" customHeight="1" x14ac:dyDescent="0.25">
      <c r="A296" s="15">
        <v>322</v>
      </c>
      <c r="B296" s="3" t="s">
        <v>575</v>
      </c>
      <c r="C296" s="3" t="s">
        <v>576</v>
      </c>
      <c r="D296" s="15" t="s">
        <v>1353</v>
      </c>
    </row>
    <row r="297" spans="1:4" s="2" customFormat="1" ht="15" customHeight="1" x14ac:dyDescent="0.25">
      <c r="A297" s="15">
        <v>323</v>
      </c>
      <c r="B297" s="3" t="s">
        <v>577</v>
      </c>
      <c r="C297" s="3" t="s">
        <v>578</v>
      </c>
      <c r="D297" s="15" t="s">
        <v>177</v>
      </c>
    </row>
    <row r="298" spans="1:4" s="2" customFormat="1" ht="15" customHeight="1" x14ac:dyDescent="0.25">
      <c r="A298" s="15">
        <v>327</v>
      </c>
      <c r="B298" s="3" t="s">
        <v>579</v>
      </c>
      <c r="C298" s="3" t="s">
        <v>580</v>
      </c>
      <c r="D298" s="15" t="s">
        <v>1353</v>
      </c>
    </row>
    <row r="299" spans="1:4" s="2" customFormat="1" ht="45" customHeight="1" x14ac:dyDescent="0.25">
      <c r="A299" s="15">
        <v>329</v>
      </c>
      <c r="B299" s="3" t="s">
        <v>581</v>
      </c>
      <c r="C299" s="3" t="s">
        <v>582</v>
      </c>
      <c r="D299" s="15" t="s">
        <v>1353</v>
      </c>
    </row>
    <row r="300" spans="1:4" s="2" customFormat="1" ht="30" customHeight="1" x14ac:dyDescent="0.25">
      <c r="A300" s="15">
        <v>330</v>
      </c>
      <c r="B300" s="3" t="s">
        <v>583</v>
      </c>
      <c r="C300" s="3" t="s">
        <v>584</v>
      </c>
      <c r="D300" s="15" t="s">
        <v>177</v>
      </c>
    </row>
    <row r="301" spans="1:4" s="2" customFormat="1" ht="30" customHeight="1" x14ac:dyDescent="0.25">
      <c r="A301" s="15">
        <v>331</v>
      </c>
      <c r="B301" s="3" t="s">
        <v>585</v>
      </c>
      <c r="C301" s="3" t="s">
        <v>586</v>
      </c>
      <c r="D301" s="15" t="s">
        <v>177</v>
      </c>
    </row>
    <row r="302" spans="1:4" s="2" customFormat="1" ht="30" customHeight="1" x14ac:dyDescent="0.25">
      <c r="A302" s="15">
        <v>332</v>
      </c>
      <c r="B302" s="3" t="s">
        <v>587</v>
      </c>
      <c r="C302" s="3" t="s">
        <v>588</v>
      </c>
      <c r="D302" s="15" t="s">
        <v>177</v>
      </c>
    </row>
    <row r="303" spans="1:4" s="2" customFormat="1" ht="30" customHeight="1" x14ac:dyDescent="0.25">
      <c r="A303" s="15">
        <v>298</v>
      </c>
      <c r="B303" s="3" t="s">
        <v>589</v>
      </c>
      <c r="C303" s="3" t="s">
        <v>590</v>
      </c>
      <c r="D303" s="15" t="s">
        <v>1353</v>
      </c>
    </row>
    <row r="304" spans="1:4" s="2" customFormat="1" ht="30" customHeight="1" x14ac:dyDescent="0.25">
      <c r="A304" s="15">
        <v>334</v>
      </c>
      <c r="B304" s="3" t="s">
        <v>591</v>
      </c>
      <c r="C304" s="3" t="s">
        <v>592</v>
      </c>
      <c r="D304" s="15" t="s">
        <v>1353</v>
      </c>
    </row>
    <row r="305" spans="1:4" s="2" customFormat="1" ht="30" customHeight="1" x14ac:dyDescent="0.25">
      <c r="A305" s="15">
        <v>335</v>
      </c>
      <c r="B305" s="3" t="s">
        <v>593</v>
      </c>
      <c r="C305" s="3" t="s">
        <v>594</v>
      </c>
      <c r="D305" s="15" t="s">
        <v>177</v>
      </c>
    </row>
    <row r="306" spans="1:4" s="2" customFormat="1" ht="15" customHeight="1" x14ac:dyDescent="0.25">
      <c r="A306" s="15">
        <v>336</v>
      </c>
      <c r="B306" s="3" t="s">
        <v>595</v>
      </c>
      <c r="C306" s="3" t="s">
        <v>596</v>
      </c>
      <c r="D306" s="15" t="s">
        <v>1353</v>
      </c>
    </row>
    <row r="307" spans="1:4" s="2" customFormat="1" ht="15" customHeight="1" x14ac:dyDescent="0.25">
      <c r="A307" s="15">
        <v>337</v>
      </c>
      <c r="B307" s="3" t="s">
        <v>597</v>
      </c>
      <c r="C307" s="3" t="s">
        <v>598</v>
      </c>
      <c r="D307" s="15" t="s">
        <v>1353</v>
      </c>
    </row>
    <row r="308" spans="1:4" s="2" customFormat="1" ht="15" customHeight="1" x14ac:dyDescent="0.25">
      <c r="A308" s="15">
        <v>299</v>
      </c>
      <c r="B308" s="3" t="s">
        <v>599</v>
      </c>
      <c r="C308" s="3" t="s">
        <v>600</v>
      </c>
      <c r="D308" s="15" t="s">
        <v>1353</v>
      </c>
    </row>
    <row r="309" spans="1:4" s="2" customFormat="1" ht="30" customHeight="1" x14ac:dyDescent="0.25">
      <c r="A309" s="15">
        <v>338</v>
      </c>
      <c r="B309" s="3" t="s">
        <v>601</v>
      </c>
      <c r="C309" s="3" t="s">
        <v>602</v>
      </c>
      <c r="D309" s="15" t="s">
        <v>177</v>
      </c>
    </row>
    <row r="310" spans="1:4" s="2" customFormat="1" ht="15" customHeight="1" x14ac:dyDescent="0.25">
      <c r="A310" s="15">
        <v>339</v>
      </c>
      <c r="B310" s="3" t="s">
        <v>603</v>
      </c>
      <c r="C310" s="3" t="s">
        <v>604</v>
      </c>
      <c r="D310" s="15" t="s">
        <v>1353</v>
      </c>
    </row>
    <row r="311" spans="1:4" s="2" customFormat="1" ht="30" customHeight="1" x14ac:dyDescent="0.25">
      <c r="A311" s="15">
        <v>340</v>
      </c>
      <c r="B311" s="3" t="s">
        <v>605</v>
      </c>
      <c r="C311" s="3" t="s">
        <v>606</v>
      </c>
      <c r="D311" s="15" t="s">
        <v>177</v>
      </c>
    </row>
    <row r="312" spans="1:4" s="2" customFormat="1" ht="15" customHeight="1" x14ac:dyDescent="0.25">
      <c r="A312" s="15">
        <v>341</v>
      </c>
      <c r="B312" s="3" t="s">
        <v>607</v>
      </c>
      <c r="C312" s="3" t="s">
        <v>608</v>
      </c>
      <c r="D312" s="15" t="s">
        <v>177</v>
      </c>
    </row>
    <row r="313" spans="1:4" s="2" customFormat="1" ht="15" customHeight="1" x14ac:dyDescent="0.25">
      <c r="A313" s="15">
        <v>342</v>
      </c>
      <c r="B313" s="3" t="s">
        <v>609</v>
      </c>
      <c r="C313" s="3" t="s">
        <v>610</v>
      </c>
      <c r="D313" s="15" t="s">
        <v>177</v>
      </c>
    </row>
    <row r="314" spans="1:4" s="2" customFormat="1" ht="15" customHeight="1" x14ac:dyDescent="0.25">
      <c r="A314" s="15">
        <v>343</v>
      </c>
      <c r="B314" s="3" t="s">
        <v>611</v>
      </c>
      <c r="C314" s="3" t="s">
        <v>1184</v>
      </c>
      <c r="D314" s="15" t="s">
        <v>177</v>
      </c>
    </row>
    <row r="315" spans="1:4" s="2" customFormat="1" ht="30" customHeight="1" x14ac:dyDescent="0.25">
      <c r="A315" s="15">
        <v>344</v>
      </c>
      <c r="B315" s="3" t="s">
        <v>612</v>
      </c>
      <c r="C315" s="3" t="s">
        <v>1185</v>
      </c>
      <c r="D315" s="15" t="s">
        <v>177</v>
      </c>
    </row>
    <row r="316" spans="1:4" s="2" customFormat="1" ht="15" customHeight="1" x14ac:dyDescent="0.25">
      <c r="A316" s="15">
        <v>345</v>
      </c>
      <c r="B316" s="3" t="s">
        <v>613</v>
      </c>
      <c r="C316" s="3" t="s">
        <v>614</v>
      </c>
      <c r="D316" s="15" t="s">
        <v>177</v>
      </c>
    </row>
    <row r="317" spans="1:4" s="2" customFormat="1" ht="15" customHeight="1" x14ac:dyDescent="0.25">
      <c r="A317" s="15">
        <v>346</v>
      </c>
      <c r="B317" s="3" t="s">
        <v>615</v>
      </c>
      <c r="C317" s="3" t="s">
        <v>616</v>
      </c>
      <c r="D317" s="15" t="s">
        <v>1353</v>
      </c>
    </row>
    <row r="318" spans="1:4" s="2" customFormat="1" ht="15" customHeight="1" x14ac:dyDescent="0.25">
      <c r="A318" s="15">
        <v>347</v>
      </c>
      <c r="B318" s="3" t="s">
        <v>617</v>
      </c>
      <c r="C318" s="3" t="s">
        <v>618</v>
      </c>
      <c r="D318" s="15" t="s">
        <v>177</v>
      </c>
    </row>
    <row r="319" spans="1:4" s="2" customFormat="1" ht="15" customHeight="1" x14ac:dyDescent="0.25">
      <c r="A319" s="15">
        <v>348</v>
      </c>
      <c r="B319" s="3" t="s">
        <v>619</v>
      </c>
      <c r="C319" s="3" t="s">
        <v>620</v>
      </c>
      <c r="D319" s="15" t="s">
        <v>177</v>
      </c>
    </row>
    <row r="320" spans="1:4" s="2" customFormat="1" ht="15" customHeight="1" x14ac:dyDescent="0.25">
      <c r="A320" s="15">
        <v>349</v>
      </c>
      <c r="B320" s="205" t="s">
        <v>1375</v>
      </c>
      <c r="C320" s="3" t="s">
        <v>621</v>
      </c>
      <c r="D320" s="15" t="s">
        <v>1353</v>
      </c>
    </row>
    <row r="321" spans="1:4" s="2" customFormat="1" ht="15" customHeight="1" x14ac:dyDescent="0.25">
      <c r="A321" s="15">
        <v>350</v>
      </c>
      <c r="B321" s="205" t="s">
        <v>1376</v>
      </c>
      <c r="C321" s="3" t="s">
        <v>1164</v>
      </c>
      <c r="D321" s="15" t="s">
        <v>177</v>
      </c>
    </row>
    <row r="322" spans="1:4" s="2" customFormat="1" x14ac:dyDescent="0.25">
      <c r="A322" s="15">
        <v>359</v>
      </c>
      <c r="B322" s="3" t="s">
        <v>622</v>
      </c>
      <c r="C322" s="3" t="s">
        <v>623</v>
      </c>
      <c r="D322" s="15" t="s">
        <v>177</v>
      </c>
    </row>
    <row r="323" spans="1:4" s="2" customFormat="1" x14ac:dyDescent="0.25">
      <c r="A323" s="15">
        <v>360</v>
      </c>
      <c r="B323" s="3" t="s">
        <v>624</v>
      </c>
      <c r="C323" s="3" t="s">
        <v>625</v>
      </c>
      <c r="D323" s="15" t="s">
        <v>177</v>
      </c>
    </row>
    <row r="324" spans="1:4" s="2" customFormat="1" ht="15" customHeight="1" x14ac:dyDescent="0.25">
      <c r="A324" s="15">
        <v>361</v>
      </c>
      <c r="B324" s="3" t="s">
        <v>626</v>
      </c>
      <c r="C324" s="3" t="s">
        <v>627</v>
      </c>
      <c r="D324" s="15" t="s">
        <v>177</v>
      </c>
    </row>
    <row r="325" spans="1:4" s="2" customFormat="1" ht="15" customHeight="1" x14ac:dyDescent="0.25">
      <c r="A325" s="15">
        <v>362</v>
      </c>
      <c r="B325" s="3" t="s">
        <v>628</v>
      </c>
      <c r="C325" s="3" t="s">
        <v>629</v>
      </c>
      <c r="D325" s="15" t="s">
        <v>177</v>
      </c>
    </row>
    <row r="326" spans="1:4" s="2" customFormat="1" ht="15" customHeight="1" x14ac:dyDescent="0.25">
      <c r="A326" s="15">
        <v>363</v>
      </c>
      <c r="B326" s="3" t="s">
        <v>630</v>
      </c>
      <c r="C326" s="3" t="s">
        <v>631</v>
      </c>
      <c r="D326" s="15" t="s">
        <v>177</v>
      </c>
    </row>
    <row r="327" spans="1:4" s="2" customFormat="1" ht="15" customHeight="1" x14ac:dyDescent="0.25">
      <c r="A327" s="15">
        <v>428</v>
      </c>
      <c r="B327" s="3" t="s">
        <v>632</v>
      </c>
      <c r="C327" s="3" t="s">
        <v>633</v>
      </c>
      <c r="D327" s="15" t="s">
        <v>1353</v>
      </c>
    </row>
    <row r="328" spans="1:4" s="2" customFormat="1" ht="15" customHeight="1" x14ac:dyDescent="0.25">
      <c r="A328" s="104">
        <v>364</v>
      </c>
      <c r="B328" s="3" t="s">
        <v>634</v>
      </c>
      <c r="C328" s="3" t="s">
        <v>635</v>
      </c>
      <c r="D328" s="15" t="s">
        <v>1353</v>
      </c>
    </row>
    <row r="329" spans="1:4" s="2" customFormat="1" ht="15" customHeight="1" x14ac:dyDescent="0.25">
      <c r="A329" s="15">
        <v>365</v>
      </c>
      <c r="B329" s="205" t="s">
        <v>1377</v>
      </c>
      <c r="C329" s="3" t="s">
        <v>1165</v>
      </c>
      <c r="D329" s="15" t="s">
        <v>1353</v>
      </c>
    </row>
    <row r="330" spans="1:4" s="2" customFormat="1" ht="15" customHeight="1" x14ac:dyDescent="0.25">
      <c r="A330" s="15">
        <v>366</v>
      </c>
      <c r="B330" s="3" t="s">
        <v>636</v>
      </c>
      <c r="C330" s="3" t="s">
        <v>637</v>
      </c>
      <c r="D330" s="15" t="s">
        <v>1353</v>
      </c>
    </row>
    <row r="331" spans="1:4" s="2" customFormat="1" x14ac:dyDescent="0.25">
      <c r="A331" s="15">
        <v>367</v>
      </c>
      <c r="B331" s="3" t="s">
        <v>638</v>
      </c>
      <c r="C331" s="3" t="s">
        <v>639</v>
      </c>
      <c r="D331" s="15" t="s">
        <v>1353</v>
      </c>
    </row>
    <row r="332" spans="1:4" s="2" customFormat="1" ht="15" customHeight="1" x14ac:dyDescent="0.25">
      <c r="A332" s="15">
        <v>639</v>
      </c>
      <c r="B332" s="3" t="s">
        <v>640</v>
      </c>
      <c r="C332" s="3" t="s">
        <v>641</v>
      </c>
      <c r="D332" s="15" t="s">
        <v>1353</v>
      </c>
    </row>
    <row r="333" spans="1:4" s="2" customFormat="1" ht="15" customHeight="1" x14ac:dyDescent="0.25">
      <c r="A333" s="15">
        <v>368</v>
      </c>
      <c r="B333" s="205" t="s">
        <v>1378</v>
      </c>
      <c r="C333" s="3" t="s">
        <v>1166</v>
      </c>
      <c r="D333" s="15" t="s">
        <v>1353</v>
      </c>
    </row>
    <row r="334" spans="1:4" s="2" customFormat="1" ht="15" customHeight="1" x14ac:dyDescent="0.25">
      <c r="A334" s="15">
        <v>369</v>
      </c>
      <c r="B334" s="3" t="s">
        <v>642</v>
      </c>
      <c r="C334" s="3" t="s">
        <v>643</v>
      </c>
      <c r="D334" s="15" t="s">
        <v>1353</v>
      </c>
    </row>
    <row r="335" spans="1:4" s="2" customFormat="1" ht="15" customHeight="1" x14ac:dyDescent="0.25">
      <c r="A335" s="15">
        <v>370</v>
      </c>
      <c r="B335" s="3" t="s">
        <v>644</v>
      </c>
      <c r="C335" s="3" t="s">
        <v>645</v>
      </c>
      <c r="D335" s="15" t="s">
        <v>1353</v>
      </c>
    </row>
    <row r="336" spans="1:4" s="2" customFormat="1" x14ac:dyDescent="0.25">
      <c r="A336" s="15">
        <v>640</v>
      </c>
      <c r="B336" s="3" t="s">
        <v>646</v>
      </c>
      <c r="C336" s="3" t="s">
        <v>647</v>
      </c>
      <c r="D336" s="15" t="s">
        <v>1353</v>
      </c>
    </row>
    <row r="337" spans="1:4" s="2" customFormat="1" ht="15" customHeight="1" x14ac:dyDescent="0.25">
      <c r="A337" s="15">
        <v>371</v>
      </c>
      <c r="B337" s="3" t="s">
        <v>648</v>
      </c>
      <c r="C337" s="3" t="s">
        <v>649</v>
      </c>
      <c r="D337" s="15" t="s">
        <v>1353</v>
      </c>
    </row>
    <row r="338" spans="1:4" s="2" customFormat="1" ht="15" customHeight="1" x14ac:dyDescent="0.25">
      <c r="A338" s="15">
        <v>641</v>
      </c>
      <c r="B338" s="3" t="s">
        <v>650</v>
      </c>
      <c r="C338" s="3" t="s">
        <v>651</v>
      </c>
      <c r="D338" s="15" t="s">
        <v>1353</v>
      </c>
    </row>
    <row r="339" spans="1:4" s="2" customFormat="1" ht="15" customHeight="1" x14ac:dyDescent="0.25">
      <c r="A339" s="15">
        <v>372</v>
      </c>
      <c r="B339" s="3" t="s">
        <v>652</v>
      </c>
      <c r="C339" s="3" t="s">
        <v>653</v>
      </c>
      <c r="D339" s="15" t="s">
        <v>1353</v>
      </c>
    </row>
    <row r="340" spans="1:4" s="2" customFormat="1" ht="15" customHeight="1" x14ac:dyDescent="0.25">
      <c r="A340" s="15">
        <v>642</v>
      </c>
      <c r="B340" s="3" t="s">
        <v>654</v>
      </c>
      <c r="C340" s="3" t="s">
        <v>655</v>
      </c>
      <c r="D340" s="15" t="s">
        <v>1353</v>
      </c>
    </row>
    <row r="341" spans="1:4" s="2" customFormat="1" ht="15" customHeight="1" x14ac:dyDescent="0.25">
      <c r="A341" s="15">
        <v>643</v>
      </c>
      <c r="B341" s="3" t="s">
        <v>656</v>
      </c>
      <c r="C341" s="3" t="s">
        <v>657</v>
      </c>
      <c r="D341" s="15" t="s">
        <v>1353</v>
      </c>
    </row>
    <row r="342" spans="1:4" s="2" customFormat="1" ht="15" customHeight="1" x14ac:dyDescent="0.25">
      <c r="A342" s="15">
        <v>644</v>
      </c>
      <c r="B342" s="3" t="s">
        <v>658</v>
      </c>
      <c r="C342" s="3" t="s">
        <v>659</v>
      </c>
      <c r="D342" s="15" t="s">
        <v>1353</v>
      </c>
    </row>
    <row r="343" spans="1:4" s="2" customFormat="1" ht="15" customHeight="1" x14ac:dyDescent="0.25">
      <c r="A343" s="15">
        <v>373</v>
      </c>
      <c r="B343" s="3" t="s">
        <v>660</v>
      </c>
      <c r="C343" s="3" t="s">
        <v>661</v>
      </c>
      <c r="D343" s="15" t="s">
        <v>1353</v>
      </c>
    </row>
    <row r="344" spans="1:4" s="2" customFormat="1" ht="15" customHeight="1" x14ac:dyDescent="0.25">
      <c r="A344" s="15">
        <v>376</v>
      </c>
      <c r="B344" s="3" t="s">
        <v>662</v>
      </c>
      <c r="C344" s="3" t="s">
        <v>663</v>
      </c>
      <c r="D344" s="15" t="s">
        <v>177</v>
      </c>
    </row>
    <row r="345" spans="1:4" s="2" customFormat="1" ht="15" customHeight="1" x14ac:dyDescent="0.25">
      <c r="A345" s="15">
        <v>377</v>
      </c>
      <c r="B345" s="3" t="s">
        <v>664</v>
      </c>
      <c r="C345" s="3" t="s">
        <v>665</v>
      </c>
      <c r="D345" s="15" t="s">
        <v>177</v>
      </c>
    </row>
    <row r="346" spans="1:4" s="2" customFormat="1" ht="15" customHeight="1" x14ac:dyDescent="0.25">
      <c r="A346" s="15">
        <v>378</v>
      </c>
      <c r="B346" s="3" t="s">
        <v>666</v>
      </c>
      <c r="C346" s="3" t="s">
        <v>667</v>
      </c>
      <c r="D346" s="15" t="s">
        <v>177</v>
      </c>
    </row>
    <row r="347" spans="1:4" s="2" customFormat="1" ht="15" customHeight="1" x14ac:dyDescent="0.25">
      <c r="A347" s="15">
        <v>379</v>
      </c>
      <c r="B347" s="3" t="s">
        <v>668</v>
      </c>
      <c r="C347" s="3" t="s">
        <v>669</v>
      </c>
      <c r="D347" s="15" t="s">
        <v>177</v>
      </c>
    </row>
    <row r="348" spans="1:4" s="2" customFormat="1" ht="15" customHeight="1" x14ac:dyDescent="0.25">
      <c r="A348" s="15">
        <v>380</v>
      </c>
      <c r="B348" s="3" t="s">
        <v>670</v>
      </c>
      <c r="C348" s="3" t="s">
        <v>671</v>
      </c>
      <c r="D348" s="15" t="s">
        <v>177</v>
      </c>
    </row>
    <row r="349" spans="1:4" s="2" customFormat="1" ht="15" customHeight="1" x14ac:dyDescent="0.25">
      <c r="A349" s="15">
        <v>381</v>
      </c>
      <c r="B349" s="3" t="s">
        <v>672</v>
      </c>
      <c r="C349" s="3" t="s">
        <v>673</v>
      </c>
      <c r="D349" s="15" t="s">
        <v>1353</v>
      </c>
    </row>
    <row r="350" spans="1:4" s="2" customFormat="1" ht="30" customHeight="1" x14ac:dyDescent="0.25">
      <c r="A350" s="15">
        <v>382</v>
      </c>
      <c r="B350" s="3" t="s">
        <v>674</v>
      </c>
      <c r="C350" s="3" t="s">
        <v>675</v>
      </c>
      <c r="D350" s="15" t="s">
        <v>1353</v>
      </c>
    </row>
    <row r="351" spans="1:4" s="2" customFormat="1" ht="15" customHeight="1" x14ac:dyDescent="0.25">
      <c r="A351" s="15">
        <v>383</v>
      </c>
      <c r="B351" s="3" t="s">
        <v>676</v>
      </c>
      <c r="C351" s="3" t="s">
        <v>677</v>
      </c>
      <c r="D351" s="15" t="s">
        <v>177</v>
      </c>
    </row>
    <row r="352" spans="1:4" s="2" customFormat="1" ht="15" customHeight="1" x14ac:dyDescent="0.25">
      <c r="A352" s="15">
        <v>384</v>
      </c>
      <c r="B352" s="3" t="s">
        <v>678</v>
      </c>
      <c r="C352" s="3" t="s">
        <v>679</v>
      </c>
      <c r="D352" s="15" t="s">
        <v>177</v>
      </c>
    </row>
    <row r="353" spans="1:4" s="2" customFormat="1" ht="15" customHeight="1" x14ac:dyDescent="0.25">
      <c r="A353" s="15">
        <v>385</v>
      </c>
      <c r="B353" s="3" t="s">
        <v>680</v>
      </c>
      <c r="C353" s="3" t="s">
        <v>681</v>
      </c>
      <c r="D353" s="15" t="s">
        <v>177</v>
      </c>
    </row>
    <row r="354" spans="1:4" s="2" customFormat="1" ht="15" customHeight="1" x14ac:dyDescent="0.25">
      <c r="A354" s="15">
        <v>386</v>
      </c>
      <c r="B354" s="3" t="s">
        <v>682</v>
      </c>
      <c r="C354" s="3" t="s">
        <v>683</v>
      </c>
      <c r="D354" s="15" t="s">
        <v>177</v>
      </c>
    </row>
    <row r="355" spans="1:4" s="2" customFormat="1" ht="15" customHeight="1" x14ac:dyDescent="0.25">
      <c r="A355" s="15">
        <v>387</v>
      </c>
      <c r="B355" s="3" t="s">
        <v>684</v>
      </c>
      <c r="C355" s="3" t="s">
        <v>685</v>
      </c>
      <c r="D355" s="15" t="s">
        <v>177</v>
      </c>
    </row>
    <row r="356" spans="1:4" s="2" customFormat="1" ht="30" customHeight="1" x14ac:dyDescent="0.25">
      <c r="A356" s="15">
        <v>388</v>
      </c>
      <c r="B356" s="3" t="s">
        <v>686</v>
      </c>
      <c r="C356" s="3" t="s">
        <v>687</v>
      </c>
      <c r="D356" s="15" t="s">
        <v>1353</v>
      </c>
    </row>
    <row r="357" spans="1:4" s="2" customFormat="1" ht="30" customHeight="1" x14ac:dyDescent="0.25">
      <c r="A357" s="15">
        <v>389</v>
      </c>
      <c r="B357" s="3" t="s">
        <v>688</v>
      </c>
      <c r="C357" s="3" t="s">
        <v>689</v>
      </c>
      <c r="D357" s="15" t="s">
        <v>1353</v>
      </c>
    </row>
    <row r="358" spans="1:4" s="2" customFormat="1" ht="15" customHeight="1" x14ac:dyDescent="0.25">
      <c r="A358" s="15">
        <v>177</v>
      </c>
      <c r="B358" s="3" t="s">
        <v>690</v>
      </c>
      <c r="C358" s="3" t="s">
        <v>691</v>
      </c>
      <c r="D358" s="15" t="s">
        <v>177</v>
      </c>
    </row>
    <row r="359" spans="1:4" s="2" customFormat="1" ht="15" customHeight="1" x14ac:dyDescent="0.25">
      <c r="A359" s="15">
        <v>178</v>
      </c>
      <c r="B359" s="3" t="s">
        <v>692</v>
      </c>
      <c r="C359" s="3" t="s">
        <v>693</v>
      </c>
      <c r="D359" s="15" t="s">
        <v>177</v>
      </c>
    </row>
    <row r="360" spans="1:4" s="2" customFormat="1" ht="15" customHeight="1" x14ac:dyDescent="0.25">
      <c r="A360" s="15">
        <v>179</v>
      </c>
      <c r="B360" s="3" t="s">
        <v>694</v>
      </c>
      <c r="C360" s="3" t="s">
        <v>695</v>
      </c>
      <c r="D360" s="15" t="s">
        <v>177</v>
      </c>
    </row>
    <row r="361" spans="1:4" s="2" customFormat="1" ht="15" customHeight="1" x14ac:dyDescent="0.25">
      <c r="A361" s="15">
        <v>180</v>
      </c>
      <c r="B361" s="3" t="s">
        <v>696</v>
      </c>
      <c r="C361" s="3" t="s">
        <v>697</v>
      </c>
      <c r="D361" s="15" t="s">
        <v>1353</v>
      </c>
    </row>
    <row r="362" spans="1:4" s="2" customFormat="1" ht="15" customHeight="1" x14ac:dyDescent="0.25">
      <c r="A362" s="15">
        <v>390</v>
      </c>
      <c r="B362" s="3" t="s">
        <v>698</v>
      </c>
      <c r="C362" s="3" t="s">
        <v>699</v>
      </c>
      <c r="D362" s="15" t="s">
        <v>177</v>
      </c>
    </row>
    <row r="363" spans="1:4" s="2" customFormat="1" ht="15" customHeight="1" x14ac:dyDescent="0.25">
      <c r="A363" s="15">
        <v>391</v>
      </c>
      <c r="B363" s="3" t="s">
        <v>700</v>
      </c>
      <c r="C363" s="3" t="s">
        <v>701</v>
      </c>
      <c r="D363" s="15" t="s">
        <v>177</v>
      </c>
    </row>
    <row r="364" spans="1:4" s="2" customFormat="1" ht="15" customHeight="1" x14ac:dyDescent="0.25">
      <c r="A364" s="15">
        <v>181</v>
      </c>
      <c r="B364" s="3" t="s">
        <v>702</v>
      </c>
      <c r="C364" s="3" t="s">
        <v>703</v>
      </c>
      <c r="D364" s="15" t="s">
        <v>177</v>
      </c>
    </row>
    <row r="365" spans="1:4" s="2" customFormat="1" ht="15" customHeight="1" x14ac:dyDescent="0.25">
      <c r="A365" s="15">
        <v>182</v>
      </c>
      <c r="B365" s="3" t="s">
        <v>704</v>
      </c>
      <c r="C365" s="3" t="s">
        <v>705</v>
      </c>
      <c r="D365" s="15" t="s">
        <v>177</v>
      </c>
    </row>
    <row r="366" spans="1:4" s="2" customFormat="1" ht="15" customHeight="1" x14ac:dyDescent="0.25">
      <c r="A366" s="15">
        <v>392</v>
      </c>
      <c r="B366" s="3" t="s">
        <v>706</v>
      </c>
      <c r="C366" s="3" t="s">
        <v>707</v>
      </c>
      <c r="D366" s="15" t="s">
        <v>177</v>
      </c>
    </row>
    <row r="367" spans="1:4" s="2" customFormat="1" ht="15" customHeight="1" x14ac:dyDescent="0.25">
      <c r="A367" s="15">
        <v>393</v>
      </c>
      <c r="B367" s="3" t="s">
        <v>708</v>
      </c>
      <c r="C367" s="3" t="s">
        <v>709</v>
      </c>
      <c r="D367" s="15" t="s">
        <v>177</v>
      </c>
    </row>
    <row r="368" spans="1:4" s="2" customFormat="1" ht="15" customHeight="1" x14ac:dyDescent="0.25">
      <c r="A368" s="15">
        <v>394</v>
      </c>
      <c r="B368" s="3" t="s">
        <v>710</v>
      </c>
      <c r="C368" s="3" t="s">
        <v>711</v>
      </c>
      <c r="D368" s="15" t="s">
        <v>1353</v>
      </c>
    </row>
    <row r="369" spans="1:4" s="2" customFormat="1" ht="15" customHeight="1" x14ac:dyDescent="0.25">
      <c r="A369" s="15">
        <v>395</v>
      </c>
      <c r="B369" s="3" t="s">
        <v>712</v>
      </c>
      <c r="C369" s="3" t="s">
        <v>713</v>
      </c>
      <c r="D369" s="15" t="s">
        <v>1353</v>
      </c>
    </row>
    <row r="370" spans="1:4" s="2" customFormat="1" ht="15" customHeight="1" x14ac:dyDescent="0.25">
      <c r="A370" s="15">
        <v>396</v>
      </c>
      <c r="B370" s="3" t="s">
        <v>714</v>
      </c>
      <c r="C370" s="3" t="s">
        <v>715</v>
      </c>
      <c r="D370" s="15" t="s">
        <v>177</v>
      </c>
    </row>
    <row r="371" spans="1:4" s="2" customFormat="1" ht="15" customHeight="1" x14ac:dyDescent="0.25">
      <c r="A371" s="15">
        <v>397</v>
      </c>
      <c r="B371" s="3" t="s">
        <v>716</v>
      </c>
      <c r="C371" s="3" t="s">
        <v>717</v>
      </c>
      <c r="D371" s="15" t="s">
        <v>177</v>
      </c>
    </row>
    <row r="372" spans="1:4" s="2" customFormat="1" ht="15" customHeight="1" x14ac:dyDescent="0.25">
      <c r="A372" s="15">
        <v>398</v>
      </c>
      <c r="B372" s="3" t="s">
        <v>718</v>
      </c>
      <c r="C372" s="3" t="s">
        <v>719</v>
      </c>
      <c r="D372" s="15" t="s">
        <v>177</v>
      </c>
    </row>
    <row r="373" spans="1:4" s="2" customFormat="1" ht="15" customHeight="1" x14ac:dyDescent="0.25">
      <c r="A373" s="15">
        <v>399</v>
      </c>
      <c r="B373" s="3" t="s">
        <v>720</v>
      </c>
      <c r="C373" s="3" t="s">
        <v>1186</v>
      </c>
      <c r="D373" s="15" t="s">
        <v>177</v>
      </c>
    </row>
    <row r="374" spans="1:4" s="2" customFormat="1" ht="15" customHeight="1" x14ac:dyDescent="0.25">
      <c r="A374" s="15">
        <v>400</v>
      </c>
      <c r="B374" s="3" t="s">
        <v>721</v>
      </c>
      <c r="C374" s="3" t="s">
        <v>722</v>
      </c>
      <c r="D374" s="15" t="s">
        <v>177</v>
      </c>
    </row>
    <row r="375" spans="1:4" s="2" customFormat="1" ht="15" customHeight="1" x14ac:dyDescent="0.25">
      <c r="A375" s="15">
        <v>589</v>
      </c>
      <c r="B375" s="3" t="s">
        <v>723</v>
      </c>
      <c r="C375" s="3" t="s">
        <v>724</v>
      </c>
      <c r="D375" s="15" t="s">
        <v>177</v>
      </c>
    </row>
    <row r="376" spans="1:4" s="2" customFormat="1" ht="15" customHeight="1" x14ac:dyDescent="0.25">
      <c r="A376" s="15">
        <v>446</v>
      </c>
      <c r="B376" s="3" t="s">
        <v>725</v>
      </c>
      <c r="C376" s="3" t="s">
        <v>726</v>
      </c>
      <c r="D376" s="15" t="s">
        <v>1353</v>
      </c>
    </row>
    <row r="377" spans="1:4" s="2" customFormat="1" ht="15" customHeight="1" x14ac:dyDescent="0.25">
      <c r="A377" s="15">
        <v>124</v>
      </c>
      <c r="B377" s="3" t="s">
        <v>727</v>
      </c>
      <c r="C377" s="3" t="s">
        <v>728</v>
      </c>
      <c r="D377" s="15" t="s">
        <v>1353</v>
      </c>
    </row>
    <row r="378" spans="1:4" s="2" customFormat="1" ht="15" customHeight="1" x14ac:dyDescent="0.25">
      <c r="A378" s="15">
        <v>485</v>
      </c>
      <c r="B378" s="3" t="s">
        <v>729</v>
      </c>
      <c r="C378" s="3" t="s">
        <v>730</v>
      </c>
      <c r="D378" s="15" t="s">
        <v>177</v>
      </c>
    </row>
    <row r="379" spans="1:4" s="2" customFormat="1" ht="15" customHeight="1" x14ac:dyDescent="0.25">
      <c r="A379" s="15">
        <v>486</v>
      </c>
      <c r="B379" s="3" t="s">
        <v>731</v>
      </c>
      <c r="C379" s="3" t="s">
        <v>732</v>
      </c>
      <c r="D379" s="15" t="s">
        <v>1353</v>
      </c>
    </row>
    <row r="380" spans="1:4" s="2" customFormat="1" ht="15" customHeight="1" x14ac:dyDescent="0.25">
      <c r="A380" s="15">
        <v>487</v>
      </c>
      <c r="B380" s="3" t="s">
        <v>733</v>
      </c>
      <c r="C380" s="3" t="s">
        <v>734</v>
      </c>
      <c r="D380" s="15" t="s">
        <v>177</v>
      </c>
    </row>
    <row r="381" spans="1:4" s="2" customFormat="1" ht="15" customHeight="1" x14ac:dyDescent="0.25">
      <c r="A381" s="15">
        <v>489</v>
      </c>
      <c r="B381" s="205" t="s">
        <v>1379</v>
      </c>
      <c r="C381" s="3" t="s">
        <v>1167</v>
      </c>
      <c r="D381" s="15" t="s">
        <v>177</v>
      </c>
    </row>
    <row r="382" spans="1:4" s="2" customFormat="1" ht="30" customHeight="1" x14ac:dyDescent="0.25">
      <c r="A382" s="15">
        <v>490</v>
      </c>
      <c r="B382" s="3" t="s">
        <v>735</v>
      </c>
      <c r="C382" s="3" t="s">
        <v>736</v>
      </c>
      <c r="D382" s="15" t="s">
        <v>177</v>
      </c>
    </row>
    <row r="383" spans="1:4" s="2" customFormat="1" ht="15" customHeight="1" x14ac:dyDescent="0.25">
      <c r="A383" s="15">
        <v>491</v>
      </c>
      <c r="B383" s="3" t="s">
        <v>737</v>
      </c>
      <c r="C383" s="3" t="s">
        <v>738</v>
      </c>
      <c r="D383" s="15" t="s">
        <v>177</v>
      </c>
    </row>
    <row r="384" spans="1:4" s="2" customFormat="1" x14ac:dyDescent="0.25">
      <c r="A384" s="15">
        <v>492</v>
      </c>
      <c r="B384" s="3" t="s">
        <v>739</v>
      </c>
      <c r="C384" s="3" t="s">
        <v>740</v>
      </c>
      <c r="D384" s="15" t="s">
        <v>177</v>
      </c>
    </row>
    <row r="385" spans="1:4" s="2" customFormat="1" ht="15" customHeight="1" x14ac:dyDescent="0.25">
      <c r="A385" s="15">
        <v>493</v>
      </c>
      <c r="B385" s="3" t="s">
        <v>741</v>
      </c>
      <c r="C385" s="3" t="s">
        <v>742</v>
      </c>
      <c r="D385" s="15" t="s">
        <v>177</v>
      </c>
    </row>
    <row r="386" spans="1:4" s="2" customFormat="1" ht="30" customHeight="1" x14ac:dyDescent="0.25">
      <c r="A386" s="15">
        <v>494</v>
      </c>
      <c r="B386" s="3" t="s">
        <v>743</v>
      </c>
      <c r="C386" s="3" t="s">
        <v>744</v>
      </c>
      <c r="D386" s="15" t="s">
        <v>177</v>
      </c>
    </row>
    <row r="387" spans="1:4" s="2" customFormat="1" ht="15" customHeight="1" x14ac:dyDescent="0.25">
      <c r="A387" s="15">
        <v>495</v>
      </c>
      <c r="B387" s="3" t="s">
        <v>745</v>
      </c>
      <c r="C387" s="3" t="s">
        <v>746</v>
      </c>
      <c r="D387" s="15" t="s">
        <v>177</v>
      </c>
    </row>
    <row r="388" spans="1:4" s="2" customFormat="1" ht="15" customHeight="1" x14ac:dyDescent="0.25">
      <c r="A388" s="15">
        <v>496</v>
      </c>
      <c r="B388" s="3" t="s">
        <v>747</v>
      </c>
      <c r="C388" s="3" t="s">
        <v>748</v>
      </c>
      <c r="D388" s="15" t="s">
        <v>177</v>
      </c>
    </row>
    <row r="389" spans="1:4" s="2" customFormat="1" ht="15" customHeight="1" x14ac:dyDescent="0.25">
      <c r="A389" s="15">
        <v>497</v>
      </c>
      <c r="B389" s="3" t="s">
        <v>749</v>
      </c>
      <c r="C389" s="3" t="s">
        <v>750</v>
      </c>
      <c r="D389" s="15" t="s">
        <v>1353</v>
      </c>
    </row>
    <row r="390" spans="1:4" s="2" customFormat="1" ht="15" customHeight="1" x14ac:dyDescent="0.25">
      <c r="A390" s="15">
        <v>498</v>
      </c>
      <c r="B390" s="3" t="s">
        <v>751</v>
      </c>
      <c r="C390" s="3" t="s">
        <v>752</v>
      </c>
      <c r="D390" s="15" t="s">
        <v>177</v>
      </c>
    </row>
    <row r="391" spans="1:4" s="2" customFormat="1" ht="15" customHeight="1" x14ac:dyDescent="0.25">
      <c r="A391" s="15">
        <v>499</v>
      </c>
      <c r="B391" s="3" t="s">
        <v>753</v>
      </c>
      <c r="C391" s="3" t="s">
        <v>754</v>
      </c>
      <c r="D391" s="15" t="s">
        <v>177</v>
      </c>
    </row>
    <row r="392" spans="1:4" s="2" customFormat="1" ht="15" customHeight="1" x14ac:dyDescent="0.25">
      <c r="A392" s="15">
        <v>500</v>
      </c>
      <c r="B392" s="3" t="s">
        <v>755</v>
      </c>
      <c r="C392" s="3" t="s">
        <v>756</v>
      </c>
      <c r="D392" s="15" t="s">
        <v>1353</v>
      </c>
    </row>
    <row r="393" spans="1:4" s="2" customFormat="1" ht="15" customHeight="1" x14ac:dyDescent="0.25">
      <c r="A393" s="15">
        <v>501</v>
      </c>
      <c r="B393" s="3" t="s">
        <v>757</v>
      </c>
      <c r="C393" s="3" t="s">
        <v>758</v>
      </c>
      <c r="D393" s="15" t="s">
        <v>177</v>
      </c>
    </row>
    <row r="394" spans="1:4" s="2" customFormat="1" ht="30" customHeight="1" x14ac:dyDescent="0.25">
      <c r="A394" s="15">
        <v>502</v>
      </c>
      <c r="B394" s="3" t="s">
        <v>759</v>
      </c>
      <c r="C394" s="3" t="s">
        <v>1187</v>
      </c>
      <c r="D394" s="15" t="s">
        <v>177</v>
      </c>
    </row>
    <row r="395" spans="1:4" s="2" customFormat="1" ht="15" customHeight="1" x14ac:dyDescent="0.25">
      <c r="A395" s="15">
        <v>503</v>
      </c>
      <c r="B395" s="3" t="s">
        <v>760</v>
      </c>
      <c r="C395" s="3" t="s">
        <v>761</v>
      </c>
      <c r="D395" s="15" t="s">
        <v>1353</v>
      </c>
    </row>
    <row r="396" spans="1:4" s="2" customFormat="1" ht="15" customHeight="1" x14ac:dyDescent="0.25">
      <c r="A396" s="15">
        <v>506</v>
      </c>
      <c r="B396" s="3" t="s">
        <v>762</v>
      </c>
      <c r="C396" s="3" t="s">
        <v>763</v>
      </c>
      <c r="D396" s="15" t="s">
        <v>1353</v>
      </c>
    </row>
    <row r="397" spans="1:4" s="2" customFormat="1" ht="15" customHeight="1" x14ac:dyDescent="0.25">
      <c r="A397" s="15">
        <v>507</v>
      </c>
      <c r="B397" s="3" t="s">
        <v>764</v>
      </c>
      <c r="C397" s="3" t="s">
        <v>765</v>
      </c>
      <c r="D397" s="15"/>
    </row>
    <row r="398" spans="1:4" s="2" customFormat="1" ht="15" customHeight="1" x14ac:dyDescent="0.25">
      <c r="A398" s="15">
        <v>504</v>
      </c>
      <c r="B398" s="105" t="s">
        <v>1281</v>
      </c>
      <c r="C398" s="3" t="s">
        <v>1168</v>
      </c>
      <c r="D398" s="15" t="s">
        <v>1353</v>
      </c>
    </row>
    <row r="399" spans="1:4" s="2" customFormat="1" ht="15" customHeight="1" x14ac:dyDescent="0.25">
      <c r="A399" s="15">
        <v>508</v>
      </c>
      <c r="B399" s="3" t="s">
        <v>766</v>
      </c>
      <c r="C399" s="3" t="s">
        <v>767</v>
      </c>
      <c r="D399" s="15" t="s">
        <v>1353</v>
      </c>
    </row>
    <row r="400" spans="1:4" s="2" customFormat="1" ht="15" customHeight="1" x14ac:dyDescent="0.25">
      <c r="A400" s="15">
        <v>509</v>
      </c>
      <c r="B400" s="3" t="s">
        <v>768</v>
      </c>
      <c r="C400" s="3" t="s">
        <v>769</v>
      </c>
      <c r="D400" s="15" t="s">
        <v>1353</v>
      </c>
    </row>
    <row r="401" spans="1:4" s="2" customFormat="1" x14ac:dyDescent="0.25">
      <c r="A401" s="15">
        <v>510</v>
      </c>
      <c r="B401" s="3" t="s">
        <v>770</v>
      </c>
      <c r="C401" s="3" t="s">
        <v>771</v>
      </c>
      <c r="D401" s="15" t="s">
        <v>1353</v>
      </c>
    </row>
    <row r="402" spans="1:4" s="2" customFormat="1" ht="15" customHeight="1" x14ac:dyDescent="0.25">
      <c r="A402" s="15">
        <v>511</v>
      </c>
      <c r="B402" s="3" t="s">
        <v>772</v>
      </c>
      <c r="C402" s="3" t="s">
        <v>773</v>
      </c>
      <c r="D402" s="15" t="s">
        <v>1353</v>
      </c>
    </row>
    <row r="403" spans="1:4" s="2" customFormat="1" ht="15" customHeight="1" x14ac:dyDescent="0.25">
      <c r="A403" s="15">
        <v>636</v>
      </c>
      <c r="B403" s="3" t="s">
        <v>774</v>
      </c>
      <c r="C403" s="3" t="s">
        <v>775</v>
      </c>
      <c r="D403" s="15" t="s">
        <v>1353</v>
      </c>
    </row>
    <row r="404" spans="1:4" s="2" customFormat="1" ht="15" customHeight="1" x14ac:dyDescent="0.25">
      <c r="A404" s="15">
        <v>518</v>
      </c>
      <c r="B404" s="205" t="s">
        <v>1380</v>
      </c>
      <c r="C404" s="3" t="s">
        <v>1169</v>
      </c>
      <c r="D404" s="15" t="s">
        <v>1353</v>
      </c>
    </row>
    <row r="405" spans="1:4" s="2" customFormat="1" ht="15" customHeight="1" x14ac:dyDescent="0.25">
      <c r="A405" s="15">
        <v>525</v>
      </c>
      <c r="B405" s="3" t="s">
        <v>776</v>
      </c>
      <c r="C405" s="3" t="s">
        <v>777</v>
      </c>
      <c r="D405" s="15" t="s">
        <v>1353</v>
      </c>
    </row>
    <row r="406" spans="1:4" s="2" customFormat="1" ht="15" customHeight="1" x14ac:dyDescent="0.25">
      <c r="A406" s="15">
        <v>447</v>
      </c>
      <c r="B406" s="205" t="s">
        <v>1381</v>
      </c>
      <c r="C406" s="3" t="s">
        <v>778</v>
      </c>
      <c r="D406" s="15" t="s">
        <v>177</v>
      </c>
    </row>
    <row r="407" spans="1:4" s="2" customFormat="1" x14ac:dyDescent="0.25">
      <c r="A407" s="15">
        <v>448</v>
      </c>
      <c r="B407" s="3" t="s">
        <v>779</v>
      </c>
      <c r="C407" s="3" t="s">
        <v>780</v>
      </c>
      <c r="D407" s="15" t="s">
        <v>177</v>
      </c>
    </row>
    <row r="408" spans="1:4" s="2" customFormat="1" ht="15" customHeight="1" x14ac:dyDescent="0.25">
      <c r="A408" s="15">
        <v>449</v>
      </c>
      <c r="B408" s="3" t="s">
        <v>781</v>
      </c>
      <c r="C408" s="3" t="s">
        <v>782</v>
      </c>
      <c r="D408" s="15" t="s">
        <v>177</v>
      </c>
    </row>
    <row r="409" spans="1:4" s="2" customFormat="1" x14ac:dyDescent="0.25">
      <c r="A409" s="15">
        <v>450</v>
      </c>
      <c r="B409" s="3" t="s">
        <v>783</v>
      </c>
      <c r="C409" s="3" t="s">
        <v>1188</v>
      </c>
      <c r="D409" s="15" t="s">
        <v>177</v>
      </c>
    </row>
    <row r="410" spans="1:4" s="2" customFormat="1" ht="30" customHeight="1" x14ac:dyDescent="0.25">
      <c r="A410" s="15">
        <v>451</v>
      </c>
      <c r="B410" s="3" t="s">
        <v>784</v>
      </c>
      <c r="C410" s="3" t="s">
        <v>1189</v>
      </c>
      <c r="D410" s="15" t="s">
        <v>177</v>
      </c>
    </row>
    <row r="411" spans="1:4" s="2" customFormat="1" ht="30" customHeight="1" x14ac:dyDescent="0.25">
      <c r="A411" s="15">
        <v>452</v>
      </c>
      <c r="B411" s="3" t="s">
        <v>785</v>
      </c>
      <c r="C411" s="3" t="s">
        <v>786</v>
      </c>
      <c r="D411" s="15" t="s">
        <v>177</v>
      </c>
    </row>
    <row r="412" spans="1:4" s="2" customFormat="1" ht="30" customHeight="1" x14ac:dyDescent="0.25">
      <c r="A412" s="15">
        <v>453</v>
      </c>
      <c r="B412" s="3" t="s">
        <v>787</v>
      </c>
      <c r="C412" s="3" t="s">
        <v>1190</v>
      </c>
      <c r="D412" s="15" t="s">
        <v>177</v>
      </c>
    </row>
    <row r="413" spans="1:4" s="2" customFormat="1" ht="30" customHeight="1" x14ac:dyDescent="0.25">
      <c r="A413" s="15">
        <v>454</v>
      </c>
      <c r="B413" s="3" t="s">
        <v>788</v>
      </c>
      <c r="C413" s="3" t="s">
        <v>1191</v>
      </c>
      <c r="D413" s="15" t="s">
        <v>177</v>
      </c>
    </row>
    <row r="414" spans="1:4" s="2" customFormat="1" ht="30" customHeight="1" x14ac:dyDescent="0.25">
      <c r="A414" s="15">
        <v>455</v>
      </c>
      <c r="B414" s="3" t="s">
        <v>789</v>
      </c>
      <c r="C414" s="3" t="s">
        <v>1192</v>
      </c>
      <c r="D414" s="15" t="s">
        <v>177</v>
      </c>
    </row>
    <row r="415" spans="1:4" s="2" customFormat="1" ht="30" customHeight="1" x14ac:dyDescent="0.25">
      <c r="A415" s="15">
        <v>456</v>
      </c>
      <c r="B415" s="3" t="s">
        <v>790</v>
      </c>
      <c r="C415" s="3" t="s">
        <v>791</v>
      </c>
      <c r="D415" s="15" t="s">
        <v>1353</v>
      </c>
    </row>
    <row r="416" spans="1:4" s="2" customFormat="1" ht="30" customHeight="1" x14ac:dyDescent="0.25">
      <c r="A416" s="15">
        <v>645</v>
      </c>
      <c r="B416" s="205" t="s">
        <v>1382</v>
      </c>
      <c r="C416" s="3" t="s">
        <v>1170</v>
      </c>
      <c r="D416" s="15" t="s">
        <v>1353</v>
      </c>
    </row>
    <row r="417" spans="1:4" s="2" customFormat="1" ht="30" customHeight="1" x14ac:dyDescent="0.25">
      <c r="A417" s="15">
        <v>457</v>
      </c>
      <c r="B417" s="3" t="s">
        <v>792</v>
      </c>
      <c r="C417" s="3" t="s">
        <v>793</v>
      </c>
      <c r="D417" s="15" t="s">
        <v>1353</v>
      </c>
    </row>
    <row r="418" spans="1:4" s="2" customFormat="1" ht="15" customHeight="1" x14ac:dyDescent="0.25">
      <c r="A418" s="15">
        <v>458</v>
      </c>
      <c r="B418" s="3" t="s">
        <v>794</v>
      </c>
      <c r="C418" s="3" t="s">
        <v>795</v>
      </c>
      <c r="D418" s="15" t="s">
        <v>1353</v>
      </c>
    </row>
    <row r="419" spans="1:4" s="2" customFormat="1" x14ac:dyDescent="0.25">
      <c r="A419" s="15">
        <v>459</v>
      </c>
      <c r="B419" s="3" t="s">
        <v>796</v>
      </c>
      <c r="C419" s="3" t="s">
        <v>1193</v>
      </c>
      <c r="D419" s="15" t="s">
        <v>1353</v>
      </c>
    </row>
    <row r="420" spans="1:4" s="2" customFormat="1" ht="15" customHeight="1" x14ac:dyDescent="0.25">
      <c r="A420" s="15">
        <v>460</v>
      </c>
      <c r="B420" s="3" t="s">
        <v>797</v>
      </c>
      <c r="C420" s="3" t="s">
        <v>798</v>
      </c>
      <c r="D420" s="15" t="s">
        <v>1353</v>
      </c>
    </row>
    <row r="421" spans="1:4" s="2" customFormat="1" ht="15" customHeight="1" x14ac:dyDescent="0.25">
      <c r="A421" s="15">
        <v>461</v>
      </c>
      <c r="B421" s="3" t="s">
        <v>799</v>
      </c>
      <c r="C421" s="3" t="s">
        <v>1194</v>
      </c>
      <c r="D421" s="15" t="s">
        <v>1353</v>
      </c>
    </row>
    <row r="422" spans="1:4" s="2" customFormat="1" ht="15" customHeight="1" x14ac:dyDescent="0.25">
      <c r="A422" s="15">
        <v>462</v>
      </c>
      <c r="B422" s="3" t="s">
        <v>800</v>
      </c>
      <c r="C422" s="3" t="s">
        <v>801</v>
      </c>
      <c r="D422" s="15" t="s">
        <v>1353</v>
      </c>
    </row>
    <row r="423" spans="1:4" s="2" customFormat="1" ht="30" customHeight="1" x14ac:dyDescent="0.25">
      <c r="A423" s="15">
        <v>463</v>
      </c>
      <c r="B423" s="3" t="s">
        <v>802</v>
      </c>
      <c r="C423" s="3" t="s">
        <v>803</v>
      </c>
      <c r="D423" s="15" t="s">
        <v>1353</v>
      </c>
    </row>
    <row r="424" spans="1:4" s="2" customFormat="1" ht="30" customHeight="1" x14ac:dyDescent="0.25">
      <c r="A424" s="15">
        <v>464</v>
      </c>
      <c r="B424" s="3" t="s">
        <v>804</v>
      </c>
      <c r="C424" s="3" t="s">
        <v>805</v>
      </c>
      <c r="D424" s="15" t="s">
        <v>1353</v>
      </c>
    </row>
    <row r="425" spans="1:4" s="2" customFormat="1" ht="30" customHeight="1" x14ac:dyDescent="0.25">
      <c r="A425" s="15">
        <v>465</v>
      </c>
      <c r="B425" s="3" t="s">
        <v>806</v>
      </c>
      <c r="C425" s="3" t="s">
        <v>1195</v>
      </c>
      <c r="D425" s="15" t="s">
        <v>1353</v>
      </c>
    </row>
    <row r="426" spans="1:4" s="2" customFormat="1" ht="30" customHeight="1" x14ac:dyDescent="0.25">
      <c r="A426" s="15">
        <v>466</v>
      </c>
      <c r="B426" s="3" t="s">
        <v>807</v>
      </c>
      <c r="C426" s="3" t="s">
        <v>808</v>
      </c>
      <c r="D426" s="15" t="s">
        <v>1353</v>
      </c>
    </row>
    <row r="427" spans="1:4" s="2" customFormat="1" ht="30" customHeight="1" x14ac:dyDescent="0.25">
      <c r="A427" s="15">
        <v>467</v>
      </c>
      <c r="B427" s="3" t="s">
        <v>809</v>
      </c>
      <c r="C427" s="3" t="s">
        <v>810</v>
      </c>
      <c r="D427" s="15" t="s">
        <v>1353</v>
      </c>
    </row>
    <row r="428" spans="1:4" s="2" customFormat="1" ht="30" customHeight="1" x14ac:dyDescent="0.25">
      <c r="A428" s="15">
        <v>468</v>
      </c>
      <c r="B428" s="3" t="s">
        <v>811</v>
      </c>
      <c r="C428" s="3" t="s">
        <v>812</v>
      </c>
      <c r="D428" s="15" t="s">
        <v>1353</v>
      </c>
    </row>
    <row r="429" spans="1:4" s="2" customFormat="1" ht="30" customHeight="1" x14ac:dyDescent="0.25">
      <c r="A429" s="15">
        <v>469</v>
      </c>
      <c r="B429" s="3" t="s">
        <v>813</v>
      </c>
      <c r="C429" s="3" t="s">
        <v>814</v>
      </c>
      <c r="D429" s="15" t="s">
        <v>1353</v>
      </c>
    </row>
    <row r="430" spans="1:4" s="2" customFormat="1" ht="30" customHeight="1" x14ac:dyDescent="0.25">
      <c r="A430" s="15">
        <v>470</v>
      </c>
      <c r="B430" s="3" t="s">
        <v>815</v>
      </c>
      <c r="C430" s="3" t="s">
        <v>816</v>
      </c>
      <c r="D430" s="15" t="s">
        <v>1353</v>
      </c>
    </row>
    <row r="431" spans="1:4" s="2" customFormat="1" ht="30" customHeight="1" x14ac:dyDescent="0.25">
      <c r="A431" s="15">
        <v>471</v>
      </c>
      <c r="B431" s="3" t="s">
        <v>817</v>
      </c>
      <c r="C431" s="3" t="s">
        <v>818</v>
      </c>
      <c r="D431" s="15" t="s">
        <v>1353</v>
      </c>
    </row>
    <row r="432" spans="1:4" s="2" customFormat="1" ht="30" customHeight="1" x14ac:dyDescent="0.25">
      <c r="A432" s="15">
        <v>472</v>
      </c>
      <c r="B432" s="3" t="s">
        <v>819</v>
      </c>
      <c r="C432" s="3" t="s">
        <v>1196</v>
      </c>
      <c r="D432" s="15" t="s">
        <v>1353</v>
      </c>
    </row>
    <row r="433" spans="1:4" s="2" customFormat="1" ht="30" customHeight="1" x14ac:dyDescent="0.25">
      <c r="A433" s="15">
        <v>473</v>
      </c>
      <c r="B433" s="3" t="s">
        <v>820</v>
      </c>
      <c r="C433" s="3" t="s">
        <v>1197</v>
      </c>
      <c r="D433" s="15" t="s">
        <v>1353</v>
      </c>
    </row>
    <row r="434" spans="1:4" s="2" customFormat="1" ht="30" customHeight="1" x14ac:dyDescent="0.25">
      <c r="A434" s="15">
        <v>474</v>
      </c>
      <c r="B434" s="3" t="s">
        <v>821</v>
      </c>
      <c r="C434" s="3" t="s">
        <v>822</v>
      </c>
      <c r="D434" s="15" t="s">
        <v>1353</v>
      </c>
    </row>
    <row r="435" spans="1:4" s="2" customFormat="1" ht="30" customHeight="1" x14ac:dyDescent="0.25">
      <c r="A435" s="15">
        <v>475</v>
      </c>
      <c r="B435" s="3" t="s">
        <v>823</v>
      </c>
      <c r="C435" s="3" t="s">
        <v>824</v>
      </c>
      <c r="D435" s="15" t="s">
        <v>1353</v>
      </c>
    </row>
    <row r="436" spans="1:4" s="2" customFormat="1" ht="30" customHeight="1" x14ac:dyDescent="0.25">
      <c r="A436" s="15">
        <v>476</v>
      </c>
      <c r="B436" s="3" t="s">
        <v>825</v>
      </c>
      <c r="C436" s="3" t="s">
        <v>826</v>
      </c>
      <c r="D436" s="15" t="s">
        <v>1353</v>
      </c>
    </row>
    <row r="437" spans="1:4" s="2" customFormat="1" ht="30" customHeight="1" x14ac:dyDescent="0.25">
      <c r="A437" s="15">
        <v>477</v>
      </c>
      <c r="B437" s="3" t="s">
        <v>827</v>
      </c>
      <c r="C437" s="3" t="s">
        <v>828</v>
      </c>
      <c r="D437" s="15" t="s">
        <v>1353</v>
      </c>
    </row>
    <row r="438" spans="1:4" s="2" customFormat="1" ht="30" customHeight="1" x14ac:dyDescent="0.25">
      <c r="A438" s="15">
        <v>478</v>
      </c>
      <c r="B438" s="3" t="s">
        <v>829</v>
      </c>
      <c r="C438" s="3" t="s">
        <v>830</v>
      </c>
      <c r="D438" s="15" t="s">
        <v>1353</v>
      </c>
    </row>
    <row r="439" spans="1:4" s="2" customFormat="1" ht="30" customHeight="1" x14ac:dyDescent="0.25">
      <c r="A439" s="15">
        <v>479</v>
      </c>
      <c r="B439" s="3" t="s">
        <v>831</v>
      </c>
      <c r="C439" s="3" t="s">
        <v>1198</v>
      </c>
      <c r="D439" s="15" t="s">
        <v>1353</v>
      </c>
    </row>
    <row r="440" spans="1:4" s="2" customFormat="1" ht="30" customHeight="1" x14ac:dyDescent="0.25">
      <c r="A440" s="15">
        <v>480</v>
      </c>
      <c r="B440" s="3" t="s">
        <v>832</v>
      </c>
      <c r="C440" s="3" t="s">
        <v>833</v>
      </c>
      <c r="D440" s="15" t="s">
        <v>1353</v>
      </c>
    </row>
    <row r="441" spans="1:4" s="2" customFormat="1" ht="30" customHeight="1" x14ac:dyDescent="0.25">
      <c r="A441" s="15">
        <v>481</v>
      </c>
      <c r="B441" s="3" t="s">
        <v>834</v>
      </c>
      <c r="C441" s="3" t="s">
        <v>835</v>
      </c>
      <c r="D441" s="15" t="s">
        <v>1353</v>
      </c>
    </row>
    <row r="442" spans="1:4" s="2" customFormat="1" ht="30" customHeight="1" x14ac:dyDescent="0.25">
      <c r="A442" s="15">
        <v>482</v>
      </c>
      <c r="B442" s="3" t="s">
        <v>836</v>
      </c>
      <c r="C442" s="3" t="s">
        <v>837</v>
      </c>
      <c r="D442" s="15" t="s">
        <v>1353</v>
      </c>
    </row>
    <row r="443" spans="1:4" s="2" customFormat="1" ht="30" customHeight="1" x14ac:dyDescent="0.25">
      <c r="A443" s="15">
        <v>483</v>
      </c>
      <c r="B443" s="3" t="s">
        <v>838</v>
      </c>
      <c r="C443" s="3" t="s">
        <v>839</v>
      </c>
      <c r="D443" s="15" t="s">
        <v>1353</v>
      </c>
    </row>
    <row r="444" spans="1:4" s="2" customFormat="1" ht="30" customHeight="1" x14ac:dyDescent="0.25">
      <c r="A444" s="15">
        <v>484</v>
      </c>
      <c r="B444" s="3" t="s">
        <v>840</v>
      </c>
      <c r="C444" s="3" t="s">
        <v>841</v>
      </c>
      <c r="D444" s="15" t="s">
        <v>1353</v>
      </c>
    </row>
    <row r="445" spans="1:4" s="2" customFormat="1" ht="30" customHeight="1" x14ac:dyDescent="0.25">
      <c r="A445" s="15">
        <v>646</v>
      </c>
      <c r="B445" s="205" t="s">
        <v>1383</v>
      </c>
      <c r="C445" s="3" t="s">
        <v>1171</v>
      </c>
      <c r="D445" s="187" t="s">
        <v>1353</v>
      </c>
    </row>
    <row r="446" spans="1:4" s="2" customFormat="1" ht="30" customHeight="1" x14ac:dyDescent="0.25">
      <c r="A446" s="15">
        <v>527</v>
      </c>
      <c r="B446" s="3" t="s">
        <v>842</v>
      </c>
      <c r="C446" s="3" t="s">
        <v>843</v>
      </c>
      <c r="D446" s="15" t="s">
        <v>1353</v>
      </c>
    </row>
    <row r="447" spans="1:4" s="2" customFormat="1" ht="30" customHeight="1" x14ac:dyDescent="0.25">
      <c r="A447" s="15">
        <v>528</v>
      </c>
      <c r="B447" s="3" t="s">
        <v>844</v>
      </c>
      <c r="C447" s="3" t="s">
        <v>845</v>
      </c>
      <c r="D447" s="15"/>
    </row>
    <row r="448" spans="1:4" s="2" customFormat="1" x14ac:dyDescent="0.25">
      <c r="A448" s="15">
        <v>529</v>
      </c>
      <c r="B448" s="3" t="s">
        <v>846</v>
      </c>
      <c r="C448" s="3" t="s">
        <v>847</v>
      </c>
      <c r="D448" s="15"/>
    </row>
    <row r="449" spans="1:4" s="2" customFormat="1" ht="30" customHeight="1" x14ac:dyDescent="0.25">
      <c r="A449" s="15">
        <v>530</v>
      </c>
      <c r="B449" s="3" t="s">
        <v>848</v>
      </c>
      <c r="C449" s="3" t="s">
        <v>849</v>
      </c>
      <c r="D449" s="15"/>
    </row>
    <row r="450" spans="1:4" s="2" customFormat="1" ht="30" customHeight="1" x14ac:dyDescent="0.25">
      <c r="A450" s="15">
        <v>531</v>
      </c>
      <c r="B450" s="3" t="s">
        <v>850</v>
      </c>
      <c r="C450" s="3" t="s">
        <v>851</v>
      </c>
      <c r="D450" s="15"/>
    </row>
    <row r="451" spans="1:4" s="2" customFormat="1" ht="30" customHeight="1" x14ac:dyDescent="0.25">
      <c r="A451" s="15">
        <v>532</v>
      </c>
      <c r="B451" s="3" t="s">
        <v>852</v>
      </c>
      <c r="C451" s="3" t="s">
        <v>853</v>
      </c>
      <c r="D451" s="15"/>
    </row>
    <row r="452" spans="1:4" s="2" customFormat="1" ht="30" customHeight="1" x14ac:dyDescent="0.25">
      <c r="A452" s="15">
        <v>533</v>
      </c>
      <c r="B452" s="3" t="s">
        <v>854</v>
      </c>
      <c r="C452" s="3" t="s">
        <v>855</v>
      </c>
      <c r="D452" s="15"/>
    </row>
    <row r="453" spans="1:4" s="2" customFormat="1" ht="30" customHeight="1" x14ac:dyDescent="0.25">
      <c r="A453" s="15">
        <v>539</v>
      </c>
      <c r="B453" s="3" t="s">
        <v>856</v>
      </c>
      <c r="C453" s="3" t="s">
        <v>857</v>
      </c>
      <c r="D453" s="15" t="s">
        <v>1353</v>
      </c>
    </row>
    <row r="454" spans="1:4" s="2" customFormat="1" ht="30" customHeight="1" x14ac:dyDescent="0.25">
      <c r="A454" s="15">
        <v>540</v>
      </c>
      <c r="B454" s="3" t="s">
        <v>858</v>
      </c>
      <c r="C454" s="3" t="s">
        <v>859</v>
      </c>
      <c r="D454" s="15" t="s">
        <v>1353</v>
      </c>
    </row>
    <row r="455" spans="1:4" s="2" customFormat="1" ht="30" customHeight="1" x14ac:dyDescent="0.25">
      <c r="A455" s="15">
        <v>541</v>
      </c>
      <c r="B455" s="3" t="s">
        <v>860</v>
      </c>
      <c r="C455" s="3" t="s">
        <v>861</v>
      </c>
      <c r="D455" s="15" t="s">
        <v>1353</v>
      </c>
    </row>
    <row r="456" spans="1:4" s="2" customFormat="1" ht="30" customHeight="1" x14ac:dyDescent="0.25">
      <c r="A456" s="15">
        <v>542</v>
      </c>
      <c r="B456" s="3" t="s">
        <v>862</v>
      </c>
      <c r="C456" s="3" t="s">
        <v>863</v>
      </c>
      <c r="D456" s="15" t="s">
        <v>1353</v>
      </c>
    </row>
    <row r="457" spans="1:4" s="2" customFormat="1" ht="45" customHeight="1" x14ac:dyDescent="0.25">
      <c r="A457" s="15">
        <v>543</v>
      </c>
      <c r="B457" s="3" t="s">
        <v>864</v>
      </c>
      <c r="C457" s="3" t="s">
        <v>865</v>
      </c>
      <c r="D457" s="15" t="s">
        <v>1353</v>
      </c>
    </row>
    <row r="458" spans="1:4" s="2" customFormat="1" ht="45" customHeight="1" x14ac:dyDescent="0.25">
      <c r="A458" s="15">
        <v>544</v>
      </c>
      <c r="B458" s="3" t="s">
        <v>866</v>
      </c>
      <c r="C458" s="3" t="s">
        <v>867</v>
      </c>
      <c r="D458" s="15" t="s">
        <v>1353</v>
      </c>
    </row>
    <row r="459" spans="1:4" s="2" customFormat="1" ht="30" customHeight="1" x14ac:dyDescent="0.25">
      <c r="A459" s="15">
        <v>545</v>
      </c>
      <c r="B459" s="3" t="s">
        <v>868</v>
      </c>
      <c r="C459" s="3" t="s">
        <v>1199</v>
      </c>
      <c r="D459" s="15" t="s">
        <v>1353</v>
      </c>
    </row>
    <row r="460" spans="1:4" s="2" customFormat="1" ht="30" customHeight="1" x14ac:dyDescent="0.25">
      <c r="A460" s="15">
        <v>546</v>
      </c>
      <c r="B460" s="3" t="s">
        <v>869</v>
      </c>
      <c r="C460" s="3" t="s">
        <v>870</v>
      </c>
      <c r="D460" s="15" t="s">
        <v>1353</v>
      </c>
    </row>
    <row r="461" spans="1:4" s="2" customFormat="1" ht="30" customHeight="1" x14ac:dyDescent="0.25">
      <c r="A461" s="15">
        <v>547</v>
      </c>
      <c r="B461" s="3" t="s">
        <v>871</v>
      </c>
      <c r="C461" s="3" t="s">
        <v>872</v>
      </c>
      <c r="D461" s="15" t="s">
        <v>1353</v>
      </c>
    </row>
    <row r="462" spans="1:4" s="2" customFormat="1" ht="30" customHeight="1" x14ac:dyDescent="0.25">
      <c r="A462" s="15">
        <v>548</v>
      </c>
      <c r="B462" s="3" t="s">
        <v>873</v>
      </c>
      <c r="C462" s="3" t="s">
        <v>874</v>
      </c>
      <c r="D462" s="15" t="s">
        <v>1353</v>
      </c>
    </row>
    <row r="463" spans="1:4" s="2" customFormat="1" ht="45" customHeight="1" x14ac:dyDescent="0.25">
      <c r="A463" s="15">
        <v>401</v>
      </c>
      <c r="B463" s="205" t="s">
        <v>1384</v>
      </c>
      <c r="C463" s="3" t="s">
        <v>1172</v>
      </c>
      <c r="D463" s="15" t="s">
        <v>1353</v>
      </c>
    </row>
    <row r="464" spans="1:4" s="2" customFormat="1" ht="45" customHeight="1" x14ac:dyDescent="0.25">
      <c r="A464" s="15">
        <v>402</v>
      </c>
      <c r="B464" s="3" t="s">
        <v>875</v>
      </c>
      <c r="C464" s="3" t="s">
        <v>876</v>
      </c>
      <c r="D464" s="15" t="s">
        <v>1353</v>
      </c>
    </row>
    <row r="465" spans="1:4" s="2" customFormat="1" ht="15" customHeight="1" x14ac:dyDescent="0.25">
      <c r="A465" s="15">
        <v>403</v>
      </c>
      <c r="B465" s="3" t="s">
        <v>877</v>
      </c>
      <c r="C465" s="3" t="s">
        <v>878</v>
      </c>
      <c r="D465" s="15" t="s">
        <v>1353</v>
      </c>
    </row>
    <row r="466" spans="1:4" s="2" customFormat="1" x14ac:dyDescent="0.25">
      <c r="A466" s="15">
        <v>404</v>
      </c>
      <c r="B466" s="3" t="s">
        <v>879</v>
      </c>
      <c r="C466" s="3" t="s">
        <v>880</v>
      </c>
      <c r="D466" s="15" t="s">
        <v>1353</v>
      </c>
    </row>
    <row r="467" spans="1:4" s="2" customFormat="1" ht="15" customHeight="1" x14ac:dyDescent="0.25">
      <c r="A467" s="15">
        <v>635</v>
      </c>
      <c r="B467" s="3" t="s">
        <v>881</v>
      </c>
      <c r="C467" s="3" t="s">
        <v>882</v>
      </c>
      <c r="D467" s="15" t="s">
        <v>1353</v>
      </c>
    </row>
    <row r="468" spans="1:4" s="2" customFormat="1" ht="15" customHeight="1" x14ac:dyDescent="0.25">
      <c r="A468" s="15">
        <v>405</v>
      </c>
      <c r="B468" s="3" t="s">
        <v>883</v>
      </c>
      <c r="C468" s="3" t="s">
        <v>884</v>
      </c>
      <c r="D468" s="15" t="s">
        <v>1353</v>
      </c>
    </row>
    <row r="469" spans="1:4" s="2" customFormat="1" ht="15" customHeight="1" x14ac:dyDescent="0.25">
      <c r="A469" s="15">
        <v>406</v>
      </c>
      <c r="B469" s="3" t="s">
        <v>885</v>
      </c>
      <c r="C469" s="3" t="s">
        <v>886</v>
      </c>
      <c r="D469" s="15" t="s">
        <v>1353</v>
      </c>
    </row>
    <row r="470" spans="1:4" s="2" customFormat="1" ht="15" customHeight="1" x14ac:dyDescent="0.25">
      <c r="A470" s="15">
        <v>407</v>
      </c>
      <c r="B470" s="3" t="s">
        <v>887</v>
      </c>
      <c r="C470" s="3" t="s">
        <v>888</v>
      </c>
      <c r="D470" s="15" t="s">
        <v>1353</v>
      </c>
    </row>
    <row r="471" spans="1:4" s="2" customFormat="1" ht="15" customHeight="1" x14ac:dyDescent="0.25">
      <c r="A471" s="15">
        <v>408</v>
      </c>
      <c r="B471" s="3" t="s">
        <v>889</v>
      </c>
      <c r="C471" s="3" t="s">
        <v>890</v>
      </c>
      <c r="D471" s="15" t="s">
        <v>1353</v>
      </c>
    </row>
    <row r="472" spans="1:4" s="2" customFormat="1" ht="15" customHeight="1" x14ac:dyDescent="0.25">
      <c r="A472" s="15">
        <v>409</v>
      </c>
      <c r="B472" s="3" t="s">
        <v>891</v>
      </c>
      <c r="C472" s="3" t="s">
        <v>892</v>
      </c>
      <c r="D472" s="15" t="s">
        <v>1353</v>
      </c>
    </row>
    <row r="473" spans="1:4" s="2" customFormat="1" ht="15" customHeight="1" x14ac:dyDescent="0.25">
      <c r="A473" s="15">
        <v>410</v>
      </c>
      <c r="B473" s="3" t="s">
        <v>893</v>
      </c>
      <c r="C473" s="3" t="s">
        <v>894</v>
      </c>
      <c r="D473" s="15" t="s">
        <v>1353</v>
      </c>
    </row>
    <row r="474" spans="1:4" s="2" customFormat="1" ht="15" customHeight="1" x14ac:dyDescent="0.25">
      <c r="A474" s="15">
        <v>411</v>
      </c>
      <c r="B474" s="3" t="s">
        <v>895</v>
      </c>
      <c r="C474" s="3" t="s">
        <v>896</v>
      </c>
      <c r="D474" s="15" t="s">
        <v>1353</v>
      </c>
    </row>
    <row r="475" spans="1:4" s="2" customFormat="1" ht="15" customHeight="1" x14ac:dyDescent="0.25">
      <c r="A475" s="15">
        <v>412</v>
      </c>
      <c r="B475" s="3" t="s">
        <v>897</v>
      </c>
      <c r="C475" s="3" t="s">
        <v>898</v>
      </c>
      <c r="D475" s="15" t="s">
        <v>1353</v>
      </c>
    </row>
    <row r="476" spans="1:4" s="2" customFormat="1" ht="15" customHeight="1" x14ac:dyDescent="0.25">
      <c r="A476" s="15">
        <v>413</v>
      </c>
      <c r="B476" s="3" t="s">
        <v>899</v>
      </c>
      <c r="C476" s="3" t="s">
        <v>900</v>
      </c>
      <c r="D476" s="15" t="s">
        <v>1353</v>
      </c>
    </row>
    <row r="477" spans="1:4" s="2" customFormat="1" ht="15" customHeight="1" x14ac:dyDescent="0.25">
      <c r="A477" s="15">
        <v>414</v>
      </c>
      <c r="B477" s="3" t="s">
        <v>901</v>
      </c>
      <c r="C477" s="3" t="s">
        <v>902</v>
      </c>
      <c r="D477" s="15" t="s">
        <v>1353</v>
      </c>
    </row>
    <row r="478" spans="1:4" s="2" customFormat="1" ht="15" customHeight="1" x14ac:dyDescent="0.25">
      <c r="A478" s="15">
        <v>415</v>
      </c>
      <c r="B478" s="3" t="s">
        <v>903</v>
      </c>
      <c r="C478" s="3" t="s">
        <v>904</v>
      </c>
      <c r="D478" s="15" t="s">
        <v>1353</v>
      </c>
    </row>
    <row r="479" spans="1:4" s="2" customFormat="1" ht="15" customHeight="1" x14ac:dyDescent="0.25">
      <c r="A479" s="15">
        <v>416</v>
      </c>
      <c r="B479" s="3" t="s">
        <v>905</v>
      </c>
      <c r="C479" s="3" t="s">
        <v>906</v>
      </c>
      <c r="D479" s="15" t="s">
        <v>1353</v>
      </c>
    </row>
    <row r="480" spans="1:4" s="2" customFormat="1" ht="15" customHeight="1" x14ac:dyDescent="0.25">
      <c r="A480" s="15">
        <v>417</v>
      </c>
      <c r="B480" s="3" t="s">
        <v>907</v>
      </c>
      <c r="C480" s="3" t="s">
        <v>908</v>
      </c>
      <c r="D480" s="15" t="s">
        <v>1353</v>
      </c>
    </row>
    <row r="481" spans="1:4" s="2" customFormat="1" ht="15" customHeight="1" x14ac:dyDescent="0.25">
      <c r="A481" s="15">
        <v>418</v>
      </c>
      <c r="B481" s="3" t="s">
        <v>909</v>
      </c>
      <c r="C481" s="3" t="s">
        <v>910</v>
      </c>
      <c r="D481" s="15" t="s">
        <v>1353</v>
      </c>
    </row>
    <row r="482" spans="1:4" s="2" customFormat="1" ht="15" customHeight="1" x14ac:dyDescent="0.25">
      <c r="A482" s="15">
        <v>419</v>
      </c>
      <c r="B482" s="3" t="s">
        <v>911</v>
      </c>
      <c r="C482" s="3" t="s">
        <v>912</v>
      </c>
      <c r="D482" s="15" t="s">
        <v>1353</v>
      </c>
    </row>
    <row r="483" spans="1:4" s="2" customFormat="1" ht="15" customHeight="1" x14ac:dyDescent="0.25">
      <c r="A483" s="15">
        <v>187</v>
      </c>
      <c r="B483" s="3" t="s">
        <v>913</v>
      </c>
      <c r="C483" s="3" t="s">
        <v>914</v>
      </c>
      <c r="D483" s="15" t="s">
        <v>1353</v>
      </c>
    </row>
    <row r="484" spans="1:4" s="2" customFormat="1" ht="15" customHeight="1" x14ac:dyDescent="0.25">
      <c r="A484" s="15">
        <v>420</v>
      </c>
      <c r="B484" s="3" t="s">
        <v>915</v>
      </c>
      <c r="C484" s="3" t="s">
        <v>916</v>
      </c>
      <c r="D484" s="15" t="s">
        <v>1353</v>
      </c>
    </row>
    <row r="485" spans="1:4" s="2" customFormat="1" ht="15" customHeight="1" x14ac:dyDescent="0.25">
      <c r="A485" s="15">
        <v>421</v>
      </c>
      <c r="B485" s="3" t="s">
        <v>917</v>
      </c>
      <c r="C485" s="3" t="s">
        <v>918</v>
      </c>
      <c r="D485" s="15" t="s">
        <v>1353</v>
      </c>
    </row>
    <row r="486" spans="1:4" s="2" customFormat="1" ht="15" customHeight="1" x14ac:dyDescent="0.25">
      <c r="A486" s="15">
        <v>422</v>
      </c>
      <c r="B486" s="3" t="s">
        <v>919</v>
      </c>
      <c r="C486" s="3" t="s">
        <v>920</v>
      </c>
      <c r="D486" s="15" t="s">
        <v>1353</v>
      </c>
    </row>
    <row r="487" spans="1:4" s="2" customFormat="1" ht="15" customHeight="1" x14ac:dyDescent="0.25">
      <c r="A487" s="15">
        <v>423</v>
      </c>
      <c r="B487" s="3" t="s">
        <v>921</v>
      </c>
      <c r="C487" s="3" t="s">
        <v>922</v>
      </c>
      <c r="D487" s="15" t="s">
        <v>1353</v>
      </c>
    </row>
    <row r="488" spans="1:4" s="2" customFormat="1" ht="15" customHeight="1" x14ac:dyDescent="0.25">
      <c r="A488" s="15">
        <v>424</v>
      </c>
      <c r="B488" s="3" t="s">
        <v>923</v>
      </c>
      <c r="C488" s="3" t="s">
        <v>924</v>
      </c>
      <c r="D488" s="15" t="s">
        <v>1353</v>
      </c>
    </row>
    <row r="489" spans="1:4" s="2" customFormat="1" ht="15" customHeight="1" x14ac:dyDescent="0.25">
      <c r="A489" s="15">
        <v>425</v>
      </c>
      <c r="B489" s="3" t="s">
        <v>925</v>
      </c>
      <c r="C489" s="3" t="s">
        <v>926</v>
      </c>
      <c r="D489" s="15" t="s">
        <v>1353</v>
      </c>
    </row>
    <row r="490" spans="1:4" s="2" customFormat="1" ht="15" customHeight="1" x14ac:dyDescent="0.25">
      <c r="A490" s="15">
        <v>426</v>
      </c>
      <c r="B490" s="3" t="s">
        <v>927</v>
      </c>
      <c r="C490" s="3" t="s">
        <v>928</v>
      </c>
      <c r="D490" s="15" t="s">
        <v>1353</v>
      </c>
    </row>
    <row r="491" spans="1:4" s="2" customFormat="1" ht="15" customHeight="1" x14ac:dyDescent="0.25">
      <c r="A491" s="15">
        <v>427</v>
      </c>
      <c r="B491" s="3" t="s">
        <v>929</v>
      </c>
      <c r="C491" s="3" t="s">
        <v>930</v>
      </c>
      <c r="D491" s="15" t="s">
        <v>1353</v>
      </c>
    </row>
    <row r="492" spans="1:4" s="2" customFormat="1" ht="15" customHeight="1" x14ac:dyDescent="0.25">
      <c r="A492" s="15">
        <v>429</v>
      </c>
      <c r="B492" s="3" t="s">
        <v>931</v>
      </c>
      <c r="C492" s="3" t="s">
        <v>932</v>
      </c>
      <c r="D492" s="15" t="s">
        <v>1353</v>
      </c>
    </row>
    <row r="493" spans="1:4" s="2" customFormat="1" ht="15" customHeight="1" x14ac:dyDescent="0.25">
      <c r="A493" s="15">
        <v>430</v>
      </c>
      <c r="B493" s="3" t="s">
        <v>933</v>
      </c>
      <c r="C493" s="3" t="s">
        <v>934</v>
      </c>
      <c r="D493" s="15" t="s">
        <v>1353</v>
      </c>
    </row>
    <row r="494" spans="1:4" s="2" customFormat="1" ht="15" customHeight="1" x14ac:dyDescent="0.25">
      <c r="A494" s="15">
        <v>431</v>
      </c>
      <c r="B494" s="3" t="s">
        <v>935</v>
      </c>
      <c r="C494" s="3" t="s">
        <v>936</v>
      </c>
      <c r="D494" s="15" t="s">
        <v>1353</v>
      </c>
    </row>
    <row r="495" spans="1:4" s="2" customFormat="1" ht="15" customHeight="1" x14ac:dyDescent="0.25">
      <c r="A495" s="15">
        <v>432</v>
      </c>
      <c r="B495" s="205" t="s">
        <v>1385</v>
      </c>
      <c r="C495" s="3" t="s">
        <v>1173</v>
      </c>
      <c r="D495" s="15" t="s">
        <v>1353</v>
      </c>
    </row>
    <row r="496" spans="1:4" s="2" customFormat="1" ht="15" customHeight="1" x14ac:dyDescent="0.25">
      <c r="A496" s="15">
        <v>433</v>
      </c>
      <c r="B496" s="3" t="s">
        <v>937</v>
      </c>
      <c r="C496" s="3" t="s">
        <v>938</v>
      </c>
      <c r="D496" s="15" t="s">
        <v>1353</v>
      </c>
    </row>
    <row r="497" spans="1:4" s="2" customFormat="1" ht="15" customHeight="1" x14ac:dyDescent="0.25">
      <c r="A497" s="15">
        <v>434</v>
      </c>
      <c r="B497" s="3" t="s">
        <v>939</v>
      </c>
      <c r="C497" s="3" t="s">
        <v>940</v>
      </c>
      <c r="D497" s="15" t="s">
        <v>1353</v>
      </c>
    </row>
    <row r="498" spans="1:4" s="2" customFormat="1" x14ac:dyDescent="0.25">
      <c r="A498" s="15">
        <v>435</v>
      </c>
      <c r="B498" s="3" t="s">
        <v>941</v>
      </c>
      <c r="C498" s="3" t="s">
        <v>942</v>
      </c>
      <c r="D498" s="15" t="s">
        <v>1353</v>
      </c>
    </row>
    <row r="499" spans="1:4" s="2" customFormat="1" ht="15" customHeight="1" x14ac:dyDescent="0.25">
      <c r="A499" s="15">
        <v>436</v>
      </c>
      <c r="B499" s="3" t="s">
        <v>943</v>
      </c>
      <c r="C499" s="3" t="s">
        <v>944</v>
      </c>
      <c r="D499" s="15" t="s">
        <v>1353</v>
      </c>
    </row>
    <row r="500" spans="1:4" s="2" customFormat="1" ht="15" customHeight="1" x14ac:dyDescent="0.25">
      <c r="A500" s="15">
        <v>437</v>
      </c>
      <c r="B500" s="3" t="s">
        <v>945</v>
      </c>
      <c r="C500" s="3" t="s">
        <v>946</v>
      </c>
      <c r="D500" s="15" t="s">
        <v>1353</v>
      </c>
    </row>
    <row r="501" spans="1:4" s="2" customFormat="1" ht="15" customHeight="1" x14ac:dyDescent="0.25">
      <c r="A501" s="15">
        <v>438</v>
      </c>
      <c r="B501" s="3" t="s">
        <v>947</v>
      </c>
      <c r="C501" s="3" t="s">
        <v>948</v>
      </c>
      <c r="D501" s="15" t="s">
        <v>1353</v>
      </c>
    </row>
    <row r="502" spans="1:4" s="2" customFormat="1" ht="15" customHeight="1" x14ac:dyDescent="0.25">
      <c r="A502" s="15">
        <v>439</v>
      </c>
      <c r="B502" s="3" t="s">
        <v>949</v>
      </c>
      <c r="C502" s="3" t="s">
        <v>950</v>
      </c>
      <c r="D502" s="15" t="s">
        <v>1353</v>
      </c>
    </row>
    <row r="503" spans="1:4" s="2" customFormat="1" ht="15" customHeight="1" x14ac:dyDescent="0.25">
      <c r="A503" s="15">
        <v>440</v>
      </c>
      <c r="B503" s="3" t="s">
        <v>951</v>
      </c>
      <c r="C503" s="3" t="s">
        <v>952</v>
      </c>
      <c r="D503" s="15" t="s">
        <v>1353</v>
      </c>
    </row>
    <row r="504" spans="1:4" s="2" customFormat="1" ht="15" customHeight="1" x14ac:dyDescent="0.25">
      <c r="A504" s="15">
        <v>441</v>
      </c>
      <c r="B504" s="3" t="s">
        <v>953</v>
      </c>
      <c r="C504" s="3" t="s">
        <v>954</v>
      </c>
      <c r="D504" s="15" t="s">
        <v>1353</v>
      </c>
    </row>
    <row r="505" spans="1:4" s="2" customFormat="1" ht="15" customHeight="1" x14ac:dyDescent="0.25">
      <c r="A505" s="15">
        <v>442</v>
      </c>
      <c r="B505" s="3" t="s">
        <v>955</v>
      </c>
      <c r="C505" s="3" t="s">
        <v>956</v>
      </c>
      <c r="D505" s="15" t="s">
        <v>1353</v>
      </c>
    </row>
    <row r="506" spans="1:4" s="2" customFormat="1" ht="15" customHeight="1" x14ac:dyDescent="0.25">
      <c r="A506" s="15">
        <v>443</v>
      </c>
      <c r="B506" s="3" t="s">
        <v>957</v>
      </c>
      <c r="C506" s="3" t="s">
        <v>958</v>
      </c>
      <c r="D506" s="15" t="s">
        <v>1353</v>
      </c>
    </row>
    <row r="507" spans="1:4" s="2" customFormat="1" ht="15" customHeight="1" x14ac:dyDescent="0.25">
      <c r="A507" s="15">
        <v>444</v>
      </c>
      <c r="B507" s="3" t="s">
        <v>959</v>
      </c>
      <c r="C507" s="3" t="s">
        <v>960</v>
      </c>
      <c r="D507" s="15" t="s">
        <v>1353</v>
      </c>
    </row>
    <row r="508" spans="1:4" s="2" customFormat="1" ht="15" customHeight="1" x14ac:dyDescent="0.25">
      <c r="A508" s="15">
        <v>445</v>
      </c>
      <c r="B508" s="3" t="s">
        <v>961</v>
      </c>
      <c r="C508" s="3" t="s">
        <v>962</v>
      </c>
      <c r="D508" s="15" t="s">
        <v>1353</v>
      </c>
    </row>
    <row r="509" spans="1:4" s="2" customFormat="1" ht="15" customHeight="1" x14ac:dyDescent="0.25">
      <c r="A509" s="15">
        <v>553</v>
      </c>
      <c r="B509" s="3" t="s">
        <v>963</v>
      </c>
      <c r="C509" s="3" t="s">
        <v>964</v>
      </c>
      <c r="D509" s="15" t="s">
        <v>177</v>
      </c>
    </row>
    <row r="510" spans="1:4" s="2" customFormat="1" ht="15" customHeight="1" x14ac:dyDescent="0.25">
      <c r="A510" s="15">
        <v>554</v>
      </c>
      <c r="B510" s="3" t="s">
        <v>965</v>
      </c>
      <c r="C510" s="3" t="s">
        <v>966</v>
      </c>
      <c r="D510" s="15" t="s">
        <v>177</v>
      </c>
    </row>
    <row r="511" spans="1:4" s="2" customFormat="1" ht="15" customHeight="1" x14ac:dyDescent="0.25">
      <c r="A511" s="15">
        <v>70</v>
      </c>
      <c r="B511" s="3" t="s">
        <v>967</v>
      </c>
      <c r="C511" s="3" t="s">
        <v>968</v>
      </c>
      <c r="D511" s="15" t="s">
        <v>177</v>
      </c>
    </row>
    <row r="512" spans="1:4" s="2" customFormat="1" ht="15" customHeight="1" x14ac:dyDescent="0.25">
      <c r="A512" s="15">
        <v>555</v>
      </c>
      <c r="B512" s="3" t="s">
        <v>969</v>
      </c>
      <c r="C512" s="3" t="s">
        <v>970</v>
      </c>
      <c r="D512" s="15" t="s">
        <v>177</v>
      </c>
    </row>
    <row r="513" spans="1:4" s="2" customFormat="1" ht="15" customHeight="1" x14ac:dyDescent="0.25">
      <c r="A513" s="15">
        <v>556</v>
      </c>
      <c r="B513" s="3" t="s">
        <v>971</v>
      </c>
      <c r="C513" s="3" t="s">
        <v>972</v>
      </c>
      <c r="D513" s="15" t="s">
        <v>177</v>
      </c>
    </row>
    <row r="514" spans="1:4" s="2" customFormat="1" ht="15" customHeight="1" x14ac:dyDescent="0.25">
      <c r="A514" s="15">
        <v>557</v>
      </c>
      <c r="B514" s="3" t="s">
        <v>973</v>
      </c>
      <c r="C514" s="3" t="s">
        <v>974</v>
      </c>
      <c r="D514" s="15" t="s">
        <v>1353</v>
      </c>
    </row>
    <row r="515" spans="1:4" s="2" customFormat="1" ht="15" customHeight="1" x14ac:dyDescent="0.25">
      <c r="A515" s="15">
        <v>558</v>
      </c>
      <c r="B515" s="3" t="s">
        <v>975</v>
      </c>
      <c r="C515" s="3" t="s">
        <v>976</v>
      </c>
      <c r="D515" s="15" t="s">
        <v>1353</v>
      </c>
    </row>
    <row r="516" spans="1:4" s="2" customFormat="1" ht="15" customHeight="1" x14ac:dyDescent="0.25">
      <c r="A516" s="15">
        <v>559</v>
      </c>
      <c r="B516" s="3" t="s">
        <v>977</v>
      </c>
      <c r="C516" s="3" t="s">
        <v>978</v>
      </c>
      <c r="D516" s="15" t="s">
        <v>1353</v>
      </c>
    </row>
    <row r="517" spans="1:4" s="2" customFormat="1" ht="15" customHeight="1" x14ac:dyDescent="0.25">
      <c r="A517" s="15">
        <v>560</v>
      </c>
      <c r="B517" s="3" t="s">
        <v>979</v>
      </c>
      <c r="C517" s="3" t="s">
        <v>980</v>
      </c>
      <c r="D517" s="15" t="s">
        <v>1353</v>
      </c>
    </row>
    <row r="518" spans="1:4" s="2" customFormat="1" ht="15" customHeight="1" x14ac:dyDescent="0.25">
      <c r="A518" s="15">
        <v>561</v>
      </c>
      <c r="B518" s="3" t="s">
        <v>981</v>
      </c>
      <c r="C518" s="3" t="s">
        <v>982</v>
      </c>
      <c r="D518" s="15" t="s">
        <v>177</v>
      </c>
    </row>
    <row r="519" spans="1:4" s="2" customFormat="1" ht="15" customHeight="1" x14ac:dyDescent="0.25">
      <c r="A519" s="15">
        <v>562</v>
      </c>
      <c r="B519" s="3" t="s">
        <v>983</v>
      </c>
      <c r="C519" s="3" t="s">
        <v>984</v>
      </c>
      <c r="D519" s="15" t="s">
        <v>177</v>
      </c>
    </row>
    <row r="520" spans="1:4" s="2" customFormat="1" ht="15" customHeight="1" x14ac:dyDescent="0.25">
      <c r="A520" s="15">
        <v>273</v>
      </c>
      <c r="B520" s="3" t="s">
        <v>985</v>
      </c>
      <c r="C520" s="3" t="s">
        <v>986</v>
      </c>
      <c r="D520" s="15" t="s">
        <v>177</v>
      </c>
    </row>
    <row r="521" spans="1:4" s="2" customFormat="1" ht="15" customHeight="1" x14ac:dyDescent="0.25">
      <c r="A521" s="15">
        <v>274</v>
      </c>
      <c r="B521" s="3" t="s">
        <v>987</v>
      </c>
      <c r="C521" s="3" t="s">
        <v>988</v>
      </c>
      <c r="D521" s="15" t="s">
        <v>177</v>
      </c>
    </row>
    <row r="522" spans="1:4" s="2" customFormat="1" ht="15" customHeight="1" x14ac:dyDescent="0.25">
      <c r="A522" s="15">
        <v>563</v>
      </c>
      <c r="B522" s="3" t="s">
        <v>989</v>
      </c>
      <c r="C522" s="3" t="s">
        <v>990</v>
      </c>
      <c r="D522" s="15" t="s">
        <v>1353</v>
      </c>
    </row>
    <row r="523" spans="1:4" s="2" customFormat="1" ht="30" customHeight="1" x14ac:dyDescent="0.25">
      <c r="A523" s="15">
        <v>564</v>
      </c>
      <c r="B523" s="3" t="s">
        <v>991</v>
      </c>
      <c r="C523" s="3" t="s">
        <v>992</v>
      </c>
      <c r="D523" s="15" t="s">
        <v>1353</v>
      </c>
    </row>
    <row r="524" spans="1:4" s="2" customFormat="1" ht="30" customHeight="1" x14ac:dyDescent="0.25">
      <c r="A524" s="15">
        <v>565</v>
      </c>
      <c r="B524" s="3" t="s">
        <v>993</v>
      </c>
      <c r="C524" s="3" t="s">
        <v>994</v>
      </c>
      <c r="D524" s="15" t="s">
        <v>177</v>
      </c>
    </row>
    <row r="525" spans="1:4" s="2" customFormat="1" ht="15" customHeight="1" x14ac:dyDescent="0.25">
      <c r="A525" s="15">
        <v>566</v>
      </c>
      <c r="B525" s="3" t="s">
        <v>995</v>
      </c>
      <c r="C525" s="3" t="s">
        <v>996</v>
      </c>
      <c r="D525" s="15" t="s">
        <v>177</v>
      </c>
    </row>
    <row r="526" spans="1:4" s="2" customFormat="1" ht="30" customHeight="1" x14ac:dyDescent="0.25">
      <c r="A526" s="15">
        <v>567</v>
      </c>
      <c r="B526" s="3" t="s">
        <v>997</v>
      </c>
      <c r="C526" s="3" t="s">
        <v>998</v>
      </c>
      <c r="D526" s="15" t="s">
        <v>1353</v>
      </c>
    </row>
    <row r="527" spans="1:4" s="2" customFormat="1" ht="15" customHeight="1" x14ac:dyDescent="0.25">
      <c r="A527" s="15">
        <v>568</v>
      </c>
      <c r="B527" s="3" t="s">
        <v>999</v>
      </c>
      <c r="C527" s="3" t="s">
        <v>1000</v>
      </c>
      <c r="D527" s="15" t="s">
        <v>1353</v>
      </c>
    </row>
    <row r="528" spans="1:4" s="2" customFormat="1" ht="15" customHeight="1" x14ac:dyDescent="0.25">
      <c r="A528" s="15">
        <v>569</v>
      </c>
      <c r="B528" s="205" t="s">
        <v>1386</v>
      </c>
      <c r="C528" s="3" t="s">
        <v>1302</v>
      </c>
      <c r="D528" s="15" t="s">
        <v>1353</v>
      </c>
    </row>
    <row r="529" spans="1:4" s="2" customFormat="1" ht="15" customHeight="1" x14ac:dyDescent="0.25">
      <c r="A529" s="15">
        <v>571</v>
      </c>
      <c r="B529" s="205" t="s">
        <v>1387</v>
      </c>
      <c r="C529" s="3" t="s">
        <v>1001</v>
      </c>
      <c r="D529" s="15" t="s">
        <v>1353</v>
      </c>
    </row>
    <row r="530" spans="1:4" s="2" customFormat="1" ht="15" customHeight="1" x14ac:dyDescent="0.25">
      <c r="A530" s="15">
        <v>572</v>
      </c>
      <c r="B530" s="205" t="s">
        <v>1388</v>
      </c>
      <c r="C530" s="3" t="s">
        <v>1002</v>
      </c>
      <c r="D530" s="15" t="s">
        <v>177</v>
      </c>
    </row>
    <row r="531" spans="1:4" s="2" customFormat="1" ht="15" customHeight="1" x14ac:dyDescent="0.25">
      <c r="A531" s="15">
        <v>573</v>
      </c>
      <c r="B531" s="3" t="s">
        <v>1003</v>
      </c>
      <c r="C531" s="3" t="s">
        <v>1200</v>
      </c>
      <c r="D531" s="15" t="s">
        <v>177</v>
      </c>
    </row>
    <row r="532" spans="1:4" s="2" customFormat="1" x14ac:dyDescent="0.25">
      <c r="A532" s="15">
        <v>353</v>
      </c>
      <c r="B532" s="205" t="s">
        <v>1389</v>
      </c>
      <c r="C532" s="3" t="s">
        <v>1004</v>
      </c>
      <c r="D532" s="15" t="s">
        <v>177</v>
      </c>
    </row>
    <row r="533" spans="1:4" s="2" customFormat="1" x14ac:dyDescent="0.25">
      <c r="A533" s="15">
        <v>574</v>
      </c>
      <c r="B533" s="3" t="s">
        <v>1005</v>
      </c>
      <c r="C533" s="3" t="s">
        <v>1006</v>
      </c>
      <c r="D533" s="15" t="s">
        <v>177</v>
      </c>
    </row>
    <row r="534" spans="1:4" s="2" customFormat="1" ht="15" customHeight="1" x14ac:dyDescent="0.25">
      <c r="A534" s="15">
        <v>577</v>
      </c>
      <c r="B534" s="3" t="s">
        <v>1007</v>
      </c>
      <c r="C534" s="3" t="s">
        <v>1008</v>
      </c>
      <c r="D534" s="15" t="s">
        <v>1353</v>
      </c>
    </row>
    <row r="535" spans="1:4" s="2" customFormat="1" x14ac:dyDescent="0.25">
      <c r="A535" s="15">
        <v>575</v>
      </c>
      <c r="B535" s="3" t="s">
        <v>1009</v>
      </c>
      <c r="C535" s="3" t="s">
        <v>1010</v>
      </c>
      <c r="D535" s="15" t="s">
        <v>1353</v>
      </c>
    </row>
    <row r="536" spans="1:4" s="2" customFormat="1" ht="15" customHeight="1" x14ac:dyDescent="0.25">
      <c r="A536" s="15">
        <v>578</v>
      </c>
      <c r="B536" s="3" t="s">
        <v>1011</v>
      </c>
      <c r="C536" s="3" t="s">
        <v>1012</v>
      </c>
      <c r="D536" s="15" t="s">
        <v>1353</v>
      </c>
    </row>
    <row r="537" spans="1:4" s="2" customFormat="1" ht="15" customHeight="1" x14ac:dyDescent="0.25">
      <c r="A537" s="15">
        <v>579</v>
      </c>
      <c r="B537" s="3" t="s">
        <v>1013</v>
      </c>
      <c r="C537" s="3" t="s">
        <v>1014</v>
      </c>
      <c r="D537" s="15" t="s">
        <v>177</v>
      </c>
    </row>
    <row r="538" spans="1:4" s="2" customFormat="1" ht="15" customHeight="1" x14ac:dyDescent="0.25">
      <c r="A538" s="15">
        <v>580</v>
      </c>
      <c r="B538" s="3" t="s">
        <v>1015</v>
      </c>
      <c r="C538" s="3" t="s">
        <v>1016</v>
      </c>
      <c r="D538" s="15" t="s">
        <v>177</v>
      </c>
    </row>
    <row r="539" spans="1:4" s="2" customFormat="1" ht="15" customHeight="1" x14ac:dyDescent="0.25">
      <c r="A539" s="15">
        <v>354</v>
      </c>
      <c r="B539" s="205" t="s">
        <v>1390</v>
      </c>
      <c r="C539" s="3" t="s">
        <v>1017</v>
      </c>
      <c r="D539" s="15" t="s">
        <v>177</v>
      </c>
    </row>
    <row r="540" spans="1:4" s="2" customFormat="1" ht="15" customHeight="1" x14ac:dyDescent="0.25">
      <c r="A540" s="15">
        <v>582</v>
      </c>
      <c r="B540" s="3" t="s">
        <v>1018</v>
      </c>
      <c r="C540" s="3" t="s">
        <v>1019</v>
      </c>
      <c r="D540" s="15" t="s">
        <v>177</v>
      </c>
    </row>
    <row r="541" spans="1:4" s="2" customFormat="1" ht="15" customHeight="1" x14ac:dyDescent="0.25">
      <c r="A541" s="15">
        <v>583</v>
      </c>
      <c r="B541" s="3" t="s">
        <v>1020</v>
      </c>
      <c r="C541" s="3" t="s">
        <v>1021</v>
      </c>
      <c r="D541" s="15" t="s">
        <v>177</v>
      </c>
    </row>
    <row r="542" spans="1:4" s="2" customFormat="1" x14ac:dyDescent="0.25">
      <c r="A542" s="15">
        <v>584</v>
      </c>
      <c r="B542" s="3" t="s">
        <v>1022</v>
      </c>
      <c r="C542" s="3" t="s">
        <v>1023</v>
      </c>
      <c r="D542" s="15" t="s">
        <v>177</v>
      </c>
    </row>
    <row r="543" spans="1:4" s="2" customFormat="1" ht="15" customHeight="1" x14ac:dyDescent="0.25">
      <c r="A543" s="15">
        <v>585</v>
      </c>
      <c r="B543" s="3" t="s">
        <v>1024</v>
      </c>
      <c r="C543" s="3" t="s">
        <v>1025</v>
      </c>
      <c r="D543" s="15" t="s">
        <v>1353</v>
      </c>
    </row>
    <row r="544" spans="1:4" s="2" customFormat="1" ht="15" customHeight="1" x14ac:dyDescent="0.25">
      <c r="A544" s="15">
        <v>586</v>
      </c>
      <c r="B544" s="3" t="s">
        <v>1026</v>
      </c>
      <c r="C544" s="3" t="s">
        <v>1027</v>
      </c>
      <c r="D544" s="15" t="s">
        <v>1353</v>
      </c>
    </row>
    <row r="545" spans="1:4" s="2" customFormat="1" ht="15" customHeight="1" x14ac:dyDescent="0.25">
      <c r="A545" s="15">
        <v>587</v>
      </c>
      <c r="B545" s="3" t="s">
        <v>1028</v>
      </c>
      <c r="C545" s="3" t="s">
        <v>1029</v>
      </c>
      <c r="D545" s="15" t="s">
        <v>177</v>
      </c>
    </row>
    <row r="546" spans="1:4" s="2" customFormat="1" ht="15" customHeight="1" x14ac:dyDescent="0.25">
      <c r="A546" s="15">
        <v>591</v>
      </c>
      <c r="B546" s="3" t="s">
        <v>1030</v>
      </c>
      <c r="C546" s="3" t="s">
        <v>1031</v>
      </c>
      <c r="D546" s="15" t="s">
        <v>177</v>
      </c>
    </row>
    <row r="547" spans="1:4" s="2" customFormat="1" ht="15" customHeight="1" x14ac:dyDescent="0.25">
      <c r="A547" s="15">
        <v>588</v>
      </c>
      <c r="B547" s="3" t="s">
        <v>1032</v>
      </c>
      <c r="C547" s="3" t="s">
        <v>1033</v>
      </c>
      <c r="D547" s="15" t="s">
        <v>177</v>
      </c>
    </row>
    <row r="548" spans="1:4" s="2" customFormat="1" ht="15" customHeight="1" x14ac:dyDescent="0.25">
      <c r="A548" s="15">
        <v>590</v>
      </c>
      <c r="B548" s="3" t="s">
        <v>1034</v>
      </c>
      <c r="C548" s="3" t="s">
        <v>1035</v>
      </c>
      <c r="D548" s="15" t="s">
        <v>177</v>
      </c>
    </row>
    <row r="549" spans="1:4" s="2" customFormat="1" ht="15" customHeight="1" x14ac:dyDescent="0.25">
      <c r="A549" s="15">
        <v>358</v>
      </c>
      <c r="B549" s="205" t="s">
        <v>1391</v>
      </c>
      <c r="C549" s="3" t="s">
        <v>1036</v>
      </c>
      <c r="D549" s="15" t="s">
        <v>177</v>
      </c>
    </row>
    <row r="550" spans="1:4" s="2" customFormat="1" ht="15" customHeight="1" x14ac:dyDescent="0.25">
      <c r="A550" s="15">
        <v>592</v>
      </c>
      <c r="B550" s="3" t="s">
        <v>1037</v>
      </c>
      <c r="C550" s="3" t="s">
        <v>1038</v>
      </c>
      <c r="D550" s="187" t="s">
        <v>1353</v>
      </c>
    </row>
    <row r="551" spans="1:4" s="2" customFormat="1" ht="15" customHeight="1" x14ac:dyDescent="0.25">
      <c r="A551" s="15">
        <v>593</v>
      </c>
      <c r="B551" s="3" t="s">
        <v>1039</v>
      </c>
      <c r="C551" s="3" t="s">
        <v>1040</v>
      </c>
      <c r="D551" s="15" t="s">
        <v>177</v>
      </c>
    </row>
    <row r="552" spans="1:4" s="2" customFormat="1" x14ac:dyDescent="0.25">
      <c r="A552" s="15">
        <v>115</v>
      </c>
      <c r="B552" s="3" t="s">
        <v>1041</v>
      </c>
      <c r="C552" s="3" t="s">
        <v>1042</v>
      </c>
      <c r="D552" s="15" t="s">
        <v>177</v>
      </c>
    </row>
    <row r="553" spans="1:4" s="2" customFormat="1" ht="15" customHeight="1" x14ac:dyDescent="0.25">
      <c r="A553" s="15">
        <v>594</v>
      </c>
      <c r="B553" s="3" t="s">
        <v>1043</v>
      </c>
      <c r="C553" s="3" t="s">
        <v>1044</v>
      </c>
      <c r="D553" s="15" t="s">
        <v>1353</v>
      </c>
    </row>
    <row r="554" spans="1:4" s="2" customFormat="1" ht="15" customHeight="1" x14ac:dyDescent="0.25">
      <c r="A554" s="15">
        <v>488</v>
      </c>
      <c r="B554" s="3" t="s">
        <v>1045</v>
      </c>
      <c r="C554" s="3" t="s">
        <v>1046</v>
      </c>
      <c r="D554" s="15" t="s">
        <v>1353</v>
      </c>
    </row>
    <row r="555" spans="1:4" s="2" customFormat="1" ht="15" customHeight="1" x14ac:dyDescent="0.25">
      <c r="A555" s="15">
        <v>128</v>
      </c>
      <c r="B555" s="3" t="s">
        <v>1047</v>
      </c>
      <c r="C555" s="3" t="s">
        <v>1048</v>
      </c>
      <c r="D555" s="15" t="s">
        <v>177</v>
      </c>
    </row>
    <row r="556" spans="1:4" s="2" customFormat="1" ht="15" customHeight="1" x14ac:dyDescent="0.25">
      <c r="A556" s="15">
        <v>245</v>
      </c>
      <c r="B556" s="3" t="s">
        <v>1049</v>
      </c>
      <c r="C556" s="3" t="s">
        <v>1050</v>
      </c>
      <c r="D556" s="15" t="s">
        <v>177</v>
      </c>
    </row>
    <row r="557" spans="1:4" s="2" customFormat="1" ht="30" customHeight="1" x14ac:dyDescent="0.25">
      <c r="A557" s="15">
        <v>595</v>
      </c>
      <c r="B557" s="3" t="s">
        <v>1051</v>
      </c>
      <c r="C557" s="3" t="s">
        <v>1052</v>
      </c>
      <c r="D557" s="15" t="s">
        <v>177</v>
      </c>
    </row>
    <row r="558" spans="1:4" s="2" customFormat="1" ht="15" customHeight="1" x14ac:dyDescent="0.25">
      <c r="A558" s="15">
        <v>596</v>
      </c>
      <c r="B558" s="3" t="s">
        <v>1053</v>
      </c>
      <c r="C558" s="3" t="s">
        <v>1054</v>
      </c>
      <c r="D558" s="15" t="s">
        <v>177</v>
      </c>
    </row>
    <row r="559" spans="1:4" s="2" customFormat="1" ht="15" customHeight="1" x14ac:dyDescent="0.25">
      <c r="A559" s="15">
        <v>597</v>
      </c>
      <c r="B559" s="3" t="s">
        <v>1055</v>
      </c>
      <c r="C559" s="3" t="s">
        <v>1056</v>
      </c>
      <c r="D559" s="15" t="s">
        <v>177</v>
      </c>
    </row>
    <row r="560" spans="1:4" s="2" customFormat="1" ht="15" customHeight="1" x14ac:dyDescent="0.25">
      <c r="A560" s="15">
        <v>598</v>
      </c>
      <c r="B560" s="3" t="s">
        <v>1057</v>
      </c>
      <c r="C560" s="3" t="s">
        <v>1058</v>
      </c>
      <c r="D560" s="15" t="s">
        <v>177</v>
      </c>
    </row>
    <row r="561" spans="1:4" s="2" customFormat="1" ht="15" customHeight="1" x14ac:dyDescent="0.25">
      <c r="A561" s="15">
        <v>599</v>
      </c>
      <c r="B561" s="3" t="s">
        <v>1059</v>
      </c>
      <c r="C561" s="3" t="s">
        <v>1060</v>
      </c>
      <c r="D561" s="15" t="s">
        <v>1353</v>
      </c>
    </row>
    <row r="562" spans="1:4" s="2" customFormat="1" ht="15" customHeight="1" x14ac:dyDescent="0.25">
      <c r="A562" s="15">
        <v>600</v>
      </c>
      <c r="B562" s="3" t="s">
        <v>1061</v>
      </c>
      <c r="C562" s="3" t="s">
        <v>1062</v>
      </c>
      <c r="D562" s="15" t="s">
        <v>1353</v>
      </c>
    </row>
    <row r="563" spans="1:4" s="2" customFormat="1" ht="15" customHeight="1" x14ac:dyDescent="0.25">
      <c r="A563" s="15">
        <v>601</v>
      </c>
      <c r="B563" s="3" t="s">
        <v>1063</v>
      </c>
      <c r="C563" s="3" t="s">
        <v>1064</v>
      </c>
      <c r="D563" s="15" t="s">
        <v>177</v>
      </c>
    </row>
    <row r="564" spans="1:4" s="2" customFormat="1" ht="15" customHeight="1" x14ac:dyDescent="0.25">
      <c r="A564" s="15">
        <v>602</v>
      </c>
      <c r="B564" s="3" t="s">
        <v>1065</v>
      </c>
      <c r="C564" s="3" t="s">
        <v>1066</v>
      </c>
      <c r="D564" s="15" t="s">
        <v>1353</v>
      </c>
    </row>
    <row r="565" spans="1:4" s="2" customFormat="1" ht="15" customHeight="1" x14ac:dyDescent="0.25">
      <c r="A565" s="15">
        <v>603</v>
      </c>
      <c r="B565" s="3" t="s">
        <v>1067</v>
      </c>
      <c r="C565" s="3" t="s">
        <v>1068</v>
      </c>
      <c r="D565" s="15" t="s">
        <v>177</v>
      </c>
    </row>
    <row r="566" spans="1:4" s="2" customFormat="1" ht="30" customHeight="1" x14ac:dyDescent="0.25">
      <c r="A566" s="15">
        <v>604</v>
      </c>
      <c r="B566" s="3" t="s">
        <v>1069</v>
      </c>
      <c r="C566" s="3" t="s">
        <v>1070</v>
      </c>
      <c r="D566" s="15" t="s">
        <v>1353</v>
      </c>
    </row>
    <row r="567" spans="1:4" s="2" customFormat="1" ht="15" customHeight="1" x14ac:dyDescent="0.25">
      <c r="A567" s="15">
        <v>605</v>
      </c>
      <c r="B567" s="3" t="s">
        <v>1071</v>
      </c>
      <c r="C567" s="3" t="s">
        <v>1072</v>
      </c>
      <c r="D567" s="15" t="s">
        <v>1353</v>
      </c>
    </row>
    <row r="568" spans="1:4" s="2" customFormat="1" ht="15" customHeight="1" x14ac:dyDescent="0.25">
      <c r="A568" s="15">
        <v>534</v>
      </c>
      <c r="B568" s="3" t="s">
        <v>1073</v>
      </c>
      <c r="C568" s="3" t="s">
        <v>1201</v>
      </c>
      <c r="D568" s="15" t="s">
        <v>1353</v>
      </c>
    </row>
    <row r="569" spans="1:4" s="2" customFormat="1" ht="15" customHeight="1" x14ac:dyDescent="0.25">
      <c r="A569" s="15">
        <v>535</v>
      </c>
      <c r="B569" s="3" t="s">
        <v>1074</v>
      </c>
      <c r="C569" s="3" t="s">
        <v>1202</v>
      </c>
      <c r="D569" s="15" t="s">
        <v>1353</v>
      </c>
    </row>
    <row r="570" spans="1:4" s="2" customFormat="1" ht="15" customHeight="1" x14ac:dyDescent="0.25">
      <c r="A570" s="15">
        <v>536</v>
      </c>
      <c r="B570" s="3" t="s">
        <v>1075</v>
      </c>
      <c r="C570" s="3" t="s">
        <v>1203</v>
      </c>
      <c r="D570" s="15" t="s">
        <v>1353</v>
      </c>
    </row>
    <row r="571" spans="1:4" s="2" customFormat="1" ht="30" customHeight="1" x14ac:dyDescent="0.25">
      <c r="A571" s="15">
        <v>537</v>
      </c>
      <c r="B571" s="3" t="s">
        <v>1076</v>
      </c>
      <c r="C571" s="3" t="s">
        <v>1204</v>
      </c>
      <c r="D571" s="15" t="s">
        <v>1353</v>
      </c>
    </row>
    <row r="572" spans="1:4" s="2" customFormat="1" ht="30" customHeight="1" x14ac:dyDescent="0.25">
      <c r="A572" s="15">
        <v>549</v>
      </c>
      <c r="B572" s="3" t="s">
        <v>1077</v>
      </c>
      <c r="C572" s="3" t="s">
        <v>1205</v>
      </c>
      <c r="D572" s="15" t="s">
        <v>1353</v>
      </c>
    </row>
    <row r="573" spans="1:4" s="2" customFormat="1" ht="30" customHeight="1" x14ac:dyDescent="0.25">
      <c r="A573" s="15">
        <v>550</v>
      </c>
      <c r="B573" s="3" t="s">
        <v>1078</v>
      </c>
      <c r="C573" s="3" t="s">
        <v>1206</v>
      </c>
      <c r="D573" s="15" t="s">
        <v>1353</v>
      </c>
    </row>
    <row r="574" spans="1:4" s="2" customFormat="1" ht="30" customHeight="1" x14ac:dyDescent="0.25">
      <c r="A574" s="15">
        <v>551</v>
      </c>
      <c r="B574" s="3" t="s">
        <v>1079</v>
      </c>
      <c r="C574" s="3" t="s">
        <v>1207</v>
      </c>
      <c r="D574" s="15" t="s">
        <v>1353</v>
      </c>
    </row>
    <row r="575" spans="1:4" s="2" customFormat="1" ht="15" customHeight="1" x14ac:dyDescent="0.25">
      <c r="A575" s="15">
        <v>552</v>
      </c>
      <c r="B575" s="3" t="s">
        <v>1080</v>
      </c>
      <c r="C575" s="3" t="s">
        <v>1208</v>
      </c>
      <c r="D575" s="15" t="s">
        <v>1353</v>
      </c>
    </row>
    <row r="576" spans="1:4" s="2" customFormat="1" ht="15" customHeight="1" x14ac:dyDescent="0.25">
      <c r="A576" s="15">
        <v>606</v>
      </c>
      <c r="B576" s="3" t="s">
        <v>1081</v>
      </c>
      <c r="C576" s="3" t="s">
        <v>1082</v>
      </c>
      <c r="D576" s="15" t="s">
        <v>1353</v>
      </c>
    </row>
    <row r="577" spans="1:4" s="2" customFormat="1" ht="15" customHeight="1" x14ac:dyDescent="0.25">
      <c r="A577" s="15">
        <v>512</v>
      </c>
      <c r="B577" s="3" t="s">
        <v>1083</v>
      </c>
      <c r="C577" s="3" t="s">
        <v>1084</v>
      </c>
      <c r="D577" s="15" t="s">
        <v>177</v>
      </c>
    </row>
    <row r="578" spans="1:4" s="2" customFormat="1" ht="15" customHeight="1" x14ac:dyDescent="0.25">
      <c r="A578" s="15">
        <v>113</v>
      </c>
      <c r="B578" s="3" t="s">
        <v>1085</v>
      </c>
      <c r="C578" s="3" t="s">
        <v>1086</v>
      </c>
      <c r="D578" s="15" t="s">
        <v>1353</v>
      </c>
    </row>
    <row r="579" spans="1:4" s="2" customFormat="1" ht="30" customHeight="1" x14ac:dyDescent="0.25">
      <c r="A579" s="15">
        <v>326</v>
      </c>
      <c r="B579" s="3" t="s">
        <v>1087</v>
      </c>
      <c r="C579" s="3" t="s">
        <v>1088</v>
      </c>
      <c r="D579" s="15" t="s">
        <v>1353</v>
      </c>
    </row>
    <row r="580" spans="1:4" s="2" customFormat="1" ht="15" customHeight="1" x14ac:dyDescent="0.25">
      <c r="A580" s="15">
        <v>607</v>
      </c>
      <c r="B580" s="3" t="s">
        <v>1089</v>
      </c>
      <c r="C580" s="3" t="s">
        <v>1090</v>
      </c>
      <c r="D580" s="15" t="s">
        <v>1353</v>
      </c>
    </row>
    <row r="581" spans="1:4" s="2" customFormat="1" ht="15" customHeight="1" x14ac:dyDescent="0.25">
      <c r="A581" s="15">
        <v>608</v>
      </c>
      <c r="B581" s="3" t="s">
        <v>1091</v>
      </c>
      <c r="C581" s="3" t="s">
        <v>1092</v>
      </c>
      <c r="D581" s="15" t="s">
        <v>1353</v>
      </c>
    </row>
    <row r="582" spans="1:4" s="2" customFormat="1" ht="30" customHeight="1" x14ac:dyDescent="0.25">
      <c r="A582" s="15">
        <v>249</v>
      </c>
      <c r="B582" s="3" t="s">
        <v>1093</v>
      </c>
      <c r="C582" s="3" t="s">
        <v>1094</v>
      </c>
      <c r="D582" s="15" t="s">
        <v>177</v>
      </c>
    </row>
    <row r="583" spans="1:4" s="2" customFormat="1" ht="30" customHeight="1" x14ac:dyDescent="0.25">
      <c r="A583" s="15">
        <v>125</v>
      </c>
      <c r="B583" s="3" t="s">
        <v>1095</v>
      </c>
      <c r="C583" s="3" t="s">
        <v>1096</v>
      </c>
      <c r="D583" s="15" t="s">
        <v>1353</v>
      </c>
    </row>
    <row r="584" spans="1:4" s="2" customFormat="1" ht="30" customHeight="1" x14ac:dyDescent="0.25">
      <c r="A584" s="15">
        <v>126</v>
      </c>
      <c r="B584" s="3" t="s">
        <v>1097</v>
      </c>
      <c r="C584" s="3" t="s">
        <v>1098</v>
      </c>
      <c r="D584" s="15" t="s">
        <v>1353</v>
      </c>
    </row>
    <row r="585" spans="1:4" s="2" customFormat="1" ht="30" customHeight="1" x14ac:dyDescent="0.25">
      <c r="A585" s="15">
        <v>609</v>
      </c>
      <c r="B585" s="3" t="s">
        <v>1099</v>
      </c>
      <c r="C585" s="3" t="s">
        <v>1100</v>
      </c>
      <c r="D585" s="15" t="s">
        <v>177</v>
      </c>
    </row>
    <row r="586" spans="1:4" s="2" customFormat="1" ht="15" customHeight="1" x14ac:dyDescent="0.25">
      <c r="A586" s="15">
        <v>513</v>
      </c>
      <c r="B586" s="3" t="s">
        <v>1101</v>
      </c>
      <c r="C586" s="3" t="s">
        <v>1102</v>
      </c>
      <c r="D586" s="15" t="s">
        <v>177</v>
      </c>
    </row>
    <row r="587" spans="1:4" s="2" customFormat="1" ht="15" customHeight="1" x14ac:dyDescent="0.25">
      <c r="A587" s="15">
        <v>610</v>
      </c>
      <c r="B587" s="3" t="s">
        <v>1103</v>
      </c>
      <c r="C587" s="3" t="s">
        <v>1104</v>
      </c>
      <c r="D587" s="15" t="s">
        <v>1353</v>
      </c>
    </row>
    <row r="588" spans="1:4" s="2" customFormat="1" ht="15" customHeight="1" x14ac:dyDescent="0.25">
      <c r="A588" s="15">
        <v>275</v>
      </c>
      <c r="B588" s="3" t="s">
        <v>1105</v>
      </c>
      <c r="C588" s="3" t="s">
        <v>1106</v>
      </c>
      <c r="D588" s="15" t="s">
        <v>1353</v>
      </c>
    </row>
    <row r="589" spans="1:4" s="2" customFormat="1" ht="15" customHeight="1" x14ac:dyDescent="0.25">
      <c r="A589" s="15">
        <v>514</v>
      </c>
      <c r="B589" s="3" t="s">
        <v>1107</v>
      </c>
      <c r="C589" s="3" t="s">
        <v>1108</v>
      </c>
      <c r="D589" s="15" t="s">
        <v>177</v>
      </c>
    </row>
    <row r="590" spans="1:4" s="2" customFormat="1" ht="15" customHeight="1" x14ac:dyDescent="0.25">
      <c r="A590" s="15">
        <v>515</v>
      </c>
      <c r="B590" s="3" t="s">
        <v>1109</v>
      </c>
      <c r="C590" s="3" t="s">
        <v>1209</v>
      </c>
      <c r="D590" s="15" t="s">
        <v>177</v>
      </c>
    </row>
    <row r="591" spans="1:4" s="2" customFormat="1" ht="15" customHeight="1" x14ac:dyDescent="0.25">
      <c r="A591" s="15">
        <v>516</v>
      </c>
      <c r="B591" s="3" t="s">
        <v>1110</v>
      </c>
      <c r="C591" s="3" t="s">
        <v>1210</v>
      </c>
      <c r="D591" s="15" t="s">
        <v>177</v>
      </c>
    </row>
    <row r="592" spans="1:4" s="2" customFormat="1" ht="15" customHeight="1" x14ac:dyDescent="0.25">
      <c r="A592" s="15">
        <v>517</v>
      </c>
      <c r="B592" s="3" t="s">
        <v>1111</v>
      </c>
      <c r="C592" s="3" t="s">
        <v>1211</v>
      </c>
      <c r="D592" s="15" t="s">
        <v>177</v>
      </c>
    </row>
    <row r="593" spans="1:4" s="2" customFormat="1" ht="15" customHeight="1" x14ac:dyDescent="0.25">
      <c r="A593" s="15">
        <v>611</v>
      </c>
      <c r="B593" s="3" t="s">
        <v>1112</v>
      </c>
      <c r="C593" s="3" t="s">
        <v>1113</v>
      </c>
      <c r="D593" s="15" t="s">
        <v>1353</v>
      </c>
    </row>
    <row r="594" spans="1:4" s="2" customFormat="1" ht="15" customHeight="1" x14ac:dyDescent="0.25">
      <c r="A594" s="15">
        <v>613</v>
      </c>
      <c r="B594" s="3" t="s">
        <v>1114</v>
      </c>
      <c r="C594" s="3" t="s">
        <v>1115</v>
      </c>
      <c r="D594" s="15" t="s">
        <v>177</v>
      </c>
    </row>
    <row r="595" spans="1:4" s="2" customFormat="1" ht="15" customHeight="1" x14ac:dyDescent="0.25">
      <c r="A595" s="15">
        <v>614</v>
      </c>
      <c r="B595" s="3" t="s">
        <v>1116</v>
      </c>
      <c r="C595" s="3" t="s">
        <v>1117</v>
      </c>
      <c r="D595" s="15" t="s">
        <v>177</v>
      </c>
    </row>
    <row r="596" spans="1:4" s="2" customFormat="1" ht="15" customHeight="1" x14ac:dyDescent="0.25">
      <c r="A596" s="15">
        <v>615</v>
      </c>
      <c r="B596" s="3" t="s">
        <v>1118</v>
      </c>
      <c r="C596" s="3" t="s">
        <v>1119</v>
      </c>
      <c r="D596" s="15" t="s">
        <v>177</v>
      </c>
    </row>
    <row r="597" spans="1:4" s="2" customFormat="1" ht="15" customHeight="1" x14ac:dyDescent="0.25">
      <c r="A597" s="15">
        <v>616</v>
      </c>
      <c r="B597" s="3" t="s">
        <v>1120</v>
      </c>
      <c r="C597" s="3" t="s">
        <v>1121</v>
      </c>
      <c r="D597" s="15" t="s">
        <v>1353</v>
      </c>
    </row>
    <row r="598" spans="1:4" s="2" customFormat="1" ht="15" customHeight="1" x14ac:dyDescent="0.25">
      <c r="A598" s="15">
        <v>617</v>
      </c>
      <c r="B598" s="3" t="s">
        <v>1122</v>
      </c>
      <c r="C598" s="3" t="s">
        <v>1123</v>
      </c>
      <c r="D598" s="15" t="s">
        <v>177</v>
      </c>
    </row>
    <row r="599" spans="1:4" s="2" customFormat="1" ht="15" customHeight="1" x14ac:dyDescent="0.25">
      <c r="A599" s="15">
        <v>618</v>
      </c>
      <c r="B599" s="3" t="s">
        <v>1124</v>
      </c>
      <c r="C599" s="3" t="s">
        <v>1125</v>
      </c>
      <c r="D599" s="15" t="s">
        <v>177</v>
      </c>
    </row>
    <row r="600" spans="1:4" s="2" customFormat="1" ht="15" customHeight="1" x14ac:dyDescent="0.25">
      <c r="A600" s="15">
        <v>619</v>
      </c>
      <c r="B600" s="3" t="s">
        <v>1126</v>
      </c>
      <c r="C600" s="3" t="s">
        <v>1127</v>
      </c>
      <c r="D600" s="15" t="s">
        <v>1353</v>
      </c>
    </row>
    <row r="601" spans="1:4" s="2" customFormat="1" ht="15" customHeight="1" x14ac:dyDescent="0.25">
      <c r="A601" s="15">
        <v>620</v>
      </c>
      <c r="B601" s="3" t="s">
        <v>1128</v>
      </c>
      <c r="C601" s="3" t="s">
        <v>1129</v>
      </c>
      <c r="D601" s="15" t="s">
        <v>177</v>
      </c>
    </row>
    <row r="602" spans="1:4" s="2" customFormat="1" ht="15" customHeight="1" x14ac:dyDescent="0.25">
      <c r="A602" s="15">
        <v>621</v>
      </c>
      <c r="B602" s="3" t="s">
        <v>1130</v>
      </c>
      <c r="C602" s="3" t="s">
        <v>1131</v>
      </c>
      <c r="D602" s="15" t="s">
        <v>177</v>
      </c>
    </row>
    <row r="603" spans="1:4" s="2" customFormat="1" ht="15" customHeight="1" x14ac:dyDescent="0.25">
      <c r="A603" s="15">
        <v>622</v>
      </c>
      <c r="B603" s="3" t="s">
        <v>1132</v>
      </c>
      <c r="C603" s="3" t="s">
        <v>1133</v>
      </c>
      <c r="D603" s="15" t="s">
        <v>1353</v>
      </c>
    </row>
    <row r="604" spans="1:4" s="2" customFormat="1" ht="15" customHeight="1" x14ac:dyDescent="0.25">
      <c r="A604" s="15">
        <v>623</v>
      </c>
      <c r="B604" s="3" t="s">
        <v>1134</v>
      </c>
      <c r="C604" s="3" t="s">
        <v>1135</v>
      </c>
      <c r="D604" s="15" t="s">
        <v>1353</v>
      </c>
    </row>
    <row r="605" spans="1:4" s="2" customFormat="1" ht="15" customHeight="1" x14ac:dyDescent="0.25">
      <c r="A605" s="15">
        <v>624</v>
      </c>
      <c r="B605" s="3" t="s">
        <v>1136</v>
      </c>
      <c r="C605" s="3" t="s">
        <v>1137</v>
      </c>
      <c r="D605" s="15" t="s">
        <v>1353</v>
      </c>
    </row>
    <row r="606" spans="1:4" s="2" customFormat="1" ht="15" customHeight="1" x14ac:dyDescent="0.25">
      <c r="A606" s="15">
        <v>625</v>
      </c>
      <c r="B606" s="3" t="s">
        <v>1138</v>
      </c>
      <c r="C606" s="3" t="s">
        <v>1139</v>
      </c>
      <c r="D606" s="15" t="s">
        <v>177</v>
      </c>
    </row>
    <row r="607" spans="1:4" s="2" customFormat="1" ht="15" customHeight="1" x14ac:dyDescent="0.25">
      <c r="A607" s="15">
        <v>626</v>
      </c>
      <c r="B607" s="3" t="s">
        <v>1140</v>
      </c>
      <c r="C607" s="3" t="s">
        <v>1141</v>
      </c>
      <c r="D607" s="15" t="s">
        <v>177</v>
      </c>
    </row>
    <row r="608" spans="1:4" s="2" customFormat="1" ht="15" customHeight="1" x14ac:dyDescent="0.25">
      <c r="A608" s="15">
        <v>627</v>
      </c>
      <c r="B608" s="3" t="s">
        <v>1142</v>
      </c>
      <c r="C608" s="3" t="s">
        <v>1143</v>
      </c>
      <c r="D608" s="15" t="s">
        <v>1353</v>
      </c>
    </row>
    <row r="609" spans="1:4" s="2" customFormat="1" ht="15" customHeight="1" x14ac:dyDescent="0.25">
      <c r="A609" s="15">
        <v>628</v>
      </c>
      <c r="B609" s="3" t="s">
        <v>1144</v>
      </c>
      <c r="C609" s="3" t="s">
        <v>1145</v>
      </c>
      <c r="D609" s="15" t="s">
        <v>1353</v>
      </c>
    </row>
    <row r="610" spans="1:4" s="2" customFormat="1" ht="15" customHeight="1" x14ac:dyDescent="0.25">
      <c r="A610" s="15">
        <v>629</v>
      </c>
      <c r="B610" s="3" t="s">
        <v>1146</v>
      </c>
      <c r="C610" s="3" t="s">
        <v>1212</v>
      </c>
      <c r="D610" s="15" t="s">
        <v>1353</v>
      </c>
    </row>
    <row r="611" spans="1:4" s="2" customFormat="1" ht="15" customHeight="1" x14ac:dyDescent="0.25">
      <c r="A611" s="15">
        <v>630</v>
      </c>
      <c r="B611" s="3" t="s">
        <v>1147</v>
      </c>
      <c r="C611" s="3" t="s">
        <v>1213</v>
      </c>
      <c r="D611" s="15" t="s">
        <v>1353</v>
      </c>
    </row>
    <row r="612" spans="1:4" s="2" customFormat="1" ht="30" customHeight="1" x14ac:dyDescent="0.25">
      <c r="A612" s="15">
        <v>631</v>
      </c>
      <c r="B612" s="3" t="s">
        <v>1148</v>
      </c>
      <c r="C612" s="3" t="s">
        <v>1214</v>
      </c>
      <c r="D612" s="15" t="s">
        <v>1353</v>
      </c>
    </row>
    <row r="613" spans="1:4" s="2" customFormat="1" ht="15" customHeight="1" x14ac:dyDescent="0.25">
      <c r="A613" s="15">
        <v>632</v>
      </c>
      <c r="B613" s="3" t="s">
        <v>1149</v>
      </c>
      <c r="C613" s="3" t="s">
        <v>1150</v>
      </c>
      <c r="D613" s="15" t="s">
        <v>177</v>
      </c>
    </row>
    <row r="614" spans="1:4" s="2" customFormat="1" ht="15" customHeight="1" x14ac:dyDescent="0.25">
      <c r="A614" s="15">
        <v>633</v>
      </c>
      <c r="B614" s="3" t="s">
        <v>1151</v>
      </c>
      <c r="C614" s="3" t="s">
        <v>1152</v>
      </c>
      <c r="D614" s="15" t="s">
        <v>177</v>
      </c>
    </row>
    <row r="615" spans="1:4" s="2" customFormat="1" ht="15" customHeight="1" x14ac:dyDescent="0.25">
      <c r="A615" s="1"/>
      <c r="B615"/>
      <c r="C615" s="18"/>
      <c r="D615" s="15" t="s">
        <v>177</v>
      </c>
    </row>
    <row r="616" spans="1:4" s="2" customFormat="1" ht="15" customHeight="1" x14ac:dyDescent="0.25">
      <c r="A616" s="1"/>
      <c r="B616"/>
      <c r="C616" s="18"/>
      <c r="D616" s="15" t="s">
        <v>177</v>
      </c>
    </row>
    <row r="617" spans="1:4" s="2" customFormat="1" ht="15" customHeight="1" x14ac:dyDescent="0.25">
      <c r="A617" s="1"/>
      <c r="B617"/>
      <c r="C617" s="18"/>
      <c r="D617" s="15" t="s">
        <v>1355</v>
      </c>
    </row>
    <row r="618" spans="1:4" x14ac:dyDescent="0.25">
      <c r="D618" s="1" t="s">
        <v>1356</v>
      </c>
    </row>
    <row r="619" spans="1:4" x14ac:dyDescent="0.25">
      <c r="D619" s="1" t="s">
        <v>1357</v>
      </c>
    </row>
    <row r="620" spans="1:4" x14ac:dyDescent="0.25">
      <c r="D620" s="1" t="s">
        <v>1358</v>
      </c>
    </row>
    <row r="621" spans="1:4" x14ac:dyDescent="0.25">
      <c r="D621" s="1" t="s">
        <v>1359</v>
      </c>
    </row>
    <row r="622" spans="1:4" x14ac:dyDescent="0.25">
      <c r="D622" s="1" t="s">
        <v>1360</v>
      </c>
    </row>
    <row r="623" spans="1:4" x14ac:dyDescent="0.25">
      <c r="D623" s="1" t="s">
        <v>1363</v>
      </c>
    </row>
    <row r="624" spans="1:4" x14ac:dyDescent="0.25">
      <c r="D624" s="1" t="s">
        <v>1361</v>
      </c>
    </row>
    <row r="625" spans="4:4" x14ac:dyDescent="0.25">
      <c r="D625" s="1" t="s">
        <v>1362</v>
      </c>
    </row>
  </sheetData>
  <sheetProtection algorithmName="SHA-512" hashValue="xXziPJPuZFSoQEhBz9D7G4Ex6vRz8JS9Qg0PLQMe6wkdYcC8LePpIi8s8MUW6uE2LeltRrwICaR8i7H8bVs9Zw==" saltValue="M+06FxZb4YqUGCThwqGIfA==" spinCount="100000" sheet="1" objects="1" scenarios="1" autoFilter="0"/>
  <autoFilter ref="B6:D617" xr:uid="{00000000-0009-0000-0000-000006000000}"/>
  <pageMargins left="0.7" right="0.7" top="0.75" bottom="0.75" header="0.3" footer="0.3"/>
  <ignoredErrors>
    <ignoredError sqref="B88:B549"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3"/>
  <sheetViews>
    <sheetView workbookViewId="0"/>
  </sheetViews>
  <sheetFormatPr defaultRowHeight="15" x14ac:dyDescent="0.25"/>
  <cols>
    <col min="3" max="3" width="9.140625" style="30"/>
    <col min="4" max="4" width="24" bestFit="1" customWidth="1"/>
    <col min="5" max="5" width="106.7109375" customWidth="1"/>
  </cols>
  <sheetData>
    <row r="3" spans="3:5" s="32" customFormat="1" x14ac:dyDescent="0.25">
      <c r="C3" s="31" t="s">
        <v>1229</v>
      </c>
      <c r="D3" s="32" t="s">
        <v>1230</v>
      </c>
      <c r="E3" s="32" t="s">
        <v>1231</v>
      </c>
    </row>
    <row r="4" spans="3:5" x14ac:dyDescent="0.25">
      <c r="C4" s="30">
        <v>0</v>
      </c>
      <c r="D4" t="s">
        <v>1232</v>
      </c>
      <c r="E4" t="s">
        <v>1233</v>
      </c>
    </row>
    <row r="5" spans="3:5" ht="45" x14ac:dyDescent="0.25">
      <c r="C5" s="30">
        <v>1</v>
      </c>
      <c r="D5" t="s">
        <v>1234</v>
      </c>
      <c r="E5" s="2" t="s">
        <v>1235</v>
      </c>
    </row>
    <row r="6" spans="3:5" ht="30" x14ac:dyDescent="0.25">
      <c r="C6" s="30">
        <v>1.2</v>
      </c>
      <c r="D6" t="s">
        <v>1234</v>
      </c>
      <c r="E6" s="2" t="s">
        <v>1237</v>
      </c>
    </row>
    <row r="7" spans="3:5" ht="75" x14ac:dyDescent="0.25">
      <c r="C7" s="30">
        <v>1.3</v>
      </c>
      <c r="D7" t="s">
        <v>1236</v>
      </c>
      <c r="E7" s="2" t="s">
        <v>1240</v>
      </c>
    </row>
    <row r="8" spans="3:5" x14ac:dyDescent="0.25">
      <c r="C8" s="30">
        <v>1.4</v>
      </c>
      <c r="D8" t="s">
        <v>1232</v>
      </c>
      <c r="E8" s="2" t="s">
        <v>1293</v>
      </c>
    </row>
    <row r="9" spans="3:5" ht="45" x14ac:dyDescent="0.25">
      <c r="C9" s="204">
        <v>1.5</v>
      </c>
      <c r="D9" t="s">
        <v>1350</v>
      </c>
      <c r="E9" s="2" t="s">
        <v>1351</v>
      </c>
    </row>
    <row r="10" spans="3:5" x14ac:dyDescent="0.25">
      <c r="C10" s="204">
        <v>1.51</v>
      </c>
      <c r="D10" t="s">
        <v>1232</v>
      </c>
      <c r="E10" s="2" t="s">
        <v>1354</v>
      </c>
    </row>
    <row r="11" spans="3:5" x14ac:dyDescent="0.25">
      <c r="C11" s="204">
        <v>1.52</v>
      </c>
      <c r="D11" t="s">
        <v>1232</v>
      </c>
      <c r="E11" s="2" t="s">
        <v>1364</v>
      </c>
    </row>
    <row r="12" spans="3:5" x14ac:dyDescent="0.25">
      <c r="C12" s="204">
        <v>1.53</v>
      </c>
      <c r="D12" t="s">
        <v>1232</v>
      </c>
      <c r="E12" s="2" t="s">
        <v>1365</v>
      </c>
    </row>
    <row r="13" spans="3:5" x14ac:dyDescent="0.25">
      <c r="C13" s="204">
        <v>1.54</v>
      </c>
      <c r="D13" t="s">
        <v>1232</v>
      </c>
      <c r="E13" s="2" t="s">
        <v>1366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STACK</Facili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3ef2bcd06f3a2094923b2d6a56153ce1">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bec20a5a508e80f7181c91e8a56b5a37"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ascade Steel"/>
              <xsd:enumeration value="ChemWaste"/>
              <xsd:enumeration value="Collins Pine"/>
              <xsd:enumeration value="Columbia Steel"/>
              <xsd:enumeration value="Covanta"/>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09E766-2BDA-4129-9A73-694C71718DF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c90e9d8d-db18-49dc-a3f3-48f2701f1e15"/>
    <ds:schemaRef ds:uri="http://schemas.openxmlformats.org/package/2006/metadata/core-properties"/>
    <ds:schemaRef ds:uri="http://www.w3.org/XML/1998/namespace"/>
    <ds:schemaRef ds:uri="http://purl.org/dc/dcmitype/"/>
    <ds:schemaRef ds:uri="f5159bdb-866d-45ef-8222-b026924cc645"/>
  </ds:schemaRefs>
</ds:datastoreItem>
</file>

<file path=customXml/itemProps2.xml><?xml version="1.0" encoding="utf-8"?>
<ds:datastoreItem xmlns:ds="http://schemas.openxmlformats.org/officeDocument/2006/customXml" ds:itemID="{529F2C63-86B3-483D-B9AE-0FA29FB121B0}"/>
</file>

<file path=customXml/itemProps3.xml><?xml version="1.0" encoding="utf-8"?>
<ds:datastoreItem xmlns:ds="http://schemas.openxmlformats.org/officeDocument/2006/customXml" ds:itemID="{1830CE87-5566-4B65-B9AB-B9964C923C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Form Instructions</vt:lpstr>
      <vt:lpstr>1. Facility Information</vt:lpstr>
      <vt:lpstr>2. Emissions Units &amp; Activities</vt:lpstr>
      <vt:lpstr>3. Pollutant Emissions - EF</vt:lpstr>
      <vt:lpstr>3.  Pollutant Emissions Notes</vt:lpstr>
      <vt:lpstr>4. Material Balance Activities</vt:lpstr>
      <vt:lpstr>5. Pollutant Emissions - MB</vt:lpstr>
      <vt:lpstr>DEQ Pollutant List</vt:lpstr>
      <vt:lpstr>RevHistory</vt:lpstr>
      <vt:lpstr>HAPs</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Laura D Cottrell</cp:lastModifiedBy>
  <cp:lastPrinted>2018-12-14T23:57:06Z</cp:lastPrinted>
  <dcterms:created xsi:type="dcterms:W3CDTF">2018-11-29T22:27:46Z</dcterms:created>
  <dcterms:modified xsi:type="dcterms:W3CDTF">2021-04-02T17:06:43Z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