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3728" windowHeight="7860"/>
  </bookViews>
  <sheets>
    <sheet name="Schedule" sheetId="1" r:id="rId1"/>
    <sheet name="Tasks summary" sheetId="3" r:id="rId2"/>
    <sheet name="Schedule summary" sheetId="5" r:id="rId3"/>
    <sheet name="main sharepoint" sheetId="6" r:id="rId4"/>
    <sheet name="ind SP" sheetId="7" r:id="rId5"/>
  </sheets>
  <definedNames>
    <definedName name="AdvisoryCommittee">Schedule!$B$195</definedName>
    <definedName name="CommunicationsPlanning">Schedule!$B$125</definedName>
    <definedName name="ConceptDevelopment">Schedule!$B$70</definedName>
    <definedName name="EQCFacilitatedHeaerings">Schedule!$B$155</definedName>
    <definedName name="eqcmeeting">Schedule!$C$61</definedName>
    <definedName name="EQCPreparation">Schedule!$B$443</definedName>
    <definedName name="Fees">Schedule!$B$97</definedName>
    <definedName name="InitialRuleWork">Schedule!$B$162</definedName>
    <definedName name="noticepublicationdate">Schedule!$C$57</definedName>
    <definedName name="Notifications">Schedule!$B$365</definedName>
    <definedName name="OverviewofKeyDates">Schedule!$B$51</definedName>
    <definedName name="PreplanningforHearings">Schedule!$B$147</definedName>
    <definedName name="PreviewPeriod">Schedule!$B$343</definedName>
    <definedName name="PublicCommentandTestimony">Schedule!$B$399</definedName>
    <definedName name="PublicCommentCloses">Schedule!$B$423</definedName>
    <definedName name="PublicNotice">Schedule!$B$271</definedName>
    <definedName name="RulePublicationWork">Schedule!$B$305</definedName>
    <definedName name="SIP">Schedule!$B$93</definedName>
    <definedName name="StartRulemaking">Schedule!$B$104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5"/>
  <c r="C96" i="1"/>
  <c r="D36" i="7" s="1"/>
  <c r="C95" i="1"/>
  <c r="E35" i="7" s="1"/>
  <c r="C94" i="1"/>
  <c r="E33" i="6" s="1"/>
  <c r="C102" i="1"/>
  <c r="D41" i="7" s="1"/>
  <c r="C101" i="1"/>
  <c r="E40" i="7" s="1"/>
  <c r="C100" i="1"/>
  <c r="E39" i="7" s="1"/>
  <c r="C99" i="1"/>
  <c r="E38" i="7" s="1"/>
  <c r="C98" i="1"/>
  <c r="E36" i="6" s="1"/>
  <c r="D37" i="7" l="1"/>
  <c r="C28" i="5"/>
  <c r="D36" i="6"/>
  <c r="E37" i="7"/>
  <c r="C31" i="3"/>
  <c r="C32"/>
  <c r="C26"/>
  <c r="D38" i="6"/>
  <c r="C29" i="3"/>
  <c r="D35" i="7"/>
  <c r="D39"/>
  <c r="E40" i="6"/>
  <c r="E41" i="7"/>
  <c r="D40" i="6"/>
  <c r="D35"/>
  <c r="E36" i="7"/>
  <c r="C27" i="3"/>
  <c r="C33"/>
  <c r="C30" i="5"/>
  <c r="C32"/>
  <c r="E34" i="6"/>
  <c r="D37"/>
  <c r="D39"/>
  <c r="D34" i="7"/>
  <c r="D38"/>
  <c r="D40"/>
  <c r="C25" i="3"/>
  <c r="C30"/>
  <c r="C29" i="5"/>
  <c r="D33" i="6"/>
  <c r="E37"/>
  <c r="E39"/>
  <c r="E34" i="7"/>
  <c r="C25" i="5"/>
  <c r="C26"/>
  <c r="C31"/>
  <c r="D34" i="6"/>
  <c r="E38"/>
  <c r="D25"/>
  <c r="C263" i="1" l="1"/>
  <c r="C49" i="5" s="1"/>
  <c r="C368" i="1"/>
  <c r="C61" i="5" s="1"/>
  <c r="C465" i="1"/>
  <c r="C76" i="3" s="1"/>
  <c r="E23" i="6" l="1"/>
  <c r="D24" i="7"/>
  <c r="D23" i="6"/>
  <c r="E30"/>
  <c r="D30"/>
  <c r="E31" i="7"/>
  <c r="D31"/>
  <c r="D10"/>
  <c r="E10"/>
  <c r="D12" i="6"/>
  <c r="E12"/>
  <c r="E24" i="7"/>
  <c r="C49" i="3"/>
  <c r="C68" i="5"/>
  <c r="C67" i="3"/>
  <c r="B25" i="6"/>
  <c r="E25"/>
  <c r="E26" i="7"/>
  <c r="D26"/>
  <c r="E33" l="1"/>
  <c r="D33"/>
  <c r="B32" i="6" l="1"/>
  <c r="B31"/>
  <c r="B29"/>
  <c r="B28"/>
  <c r="B27"/>
  <c r="B26"/>
  <c r="B24"/>
  <c r="B22"/>
  <c r="B21"/>
  <c r="B20"/>
  <c r="B19"/>
  <c r="B18"/>
  <c r="B17"/>
  <c r="B16"/>
  <c r="B15"/>
  <c r="B14"/>
  <c r="B13"/>
  <c r="B11"/>
  <c r="B10"/>
  <c r="B9"/>
  <c r="B8"/>
  <c r="B7"/>
  <c r="B6"/>
  <c r="B5"/>
  <c r="B4"/>
  <c r="B3"/>
  <c r="B2"/>
  <c r="E32"/>
  <c r="D32"/>
  <c r="C15" i="3" l="1"/>
  <c r="C58" i="1"/>
  <c r="C18" i="5" s="1"/>
  <c r="C17"/>
  <c r="C16" i="3"/>
  <c r="C14" i="5"/>
  <c r="C60" i="1"/>
  <c r="C20" i="3" s="1"/>
  <c r="C59" i="1"/>
  <c r="C19" i="5" s="1"/>
  <c r="C21"/>
  <c r="C70"/>
  <c r="C466" i="1"/>
  <c r="C77" i="3" s="1"/>
  <c r="C463" i="1"/>
  <c r="C462"/>
  <c r="D28" i="6" s="1"/>
  <c r="C68" i="3"/>
  <c r="C367" i="1"/>
  <c r="C65" i="3" s="1"/>
  <c r="C147" i="1"/>
  <c r="C266"/>
  <c r="C53" i="3" s="1"/>
  <c r="C253" i="1"/>
  <c r="C51" i="5" s="1"/>
  <c r="C252" i="1"/>
  <c r="C247"/>
  <c r="C272"/>
  <c r="C36" i="5"/>
  <c r="C251" i="1"/>
  <c r="C232"/>
  <c r="C47" i="3" s="1"/>
  <c r="C162" i="1"/>
  <c r="C476"/>
  <c r="C78" i="3" s="1"/>
  <c r="C236" i="1"/>
  <c r="C369"/>
  <c r="C21" i="3"/>
  <c r="C17"/>
  <c r="C71" l="1"/>
  <c r="D27" i="6"/>
  <c r="C15" i="5"/>
  <c r="C34"/>
  <c r="C20"/>
  <c r="D30" i="7"/>
  <c r="E30"/>
  <c r="E32"/>
  <c r="D32"/>
  <c r="E29"/>
  <c r="D29"/>
  <c r="E7"/>
  <c r="D7"/>
  <c r="E3"/>
  <c r="D3"/>
  <c r="E12"/>
  <c r="D12"/>
  <c r="E17"/>
  <c r="D17"/>
  <c r="E23"/>
  <c r="D23"/>
  <c r="E19"/>
  <c r="D19"/>
  <c r="C51" i="3"/>
  <c r="E6" i="7"/>
  <c r="D6"/>
  <c r="E15"/>
  <c r="D15"/>
  <c r="D18"/>
  <c r="E18"/>
  <c r="E25"/>
  <c r="D25"/>
  <c r="E8"/>
  <c r="D8"/>
  <c r="C19" i="3"/>
  <c r="C35"/>
  <c r="E4" i="7"/>
  <c r="D4"/>
  <c r="E9"/>
  <c r="D9"/>
  <c r="E13"/>
  <c r="D13"/>
  <c r="E16"/>
  <c r="D16"/>
  <c r="C57" i="5"/>
  <c r="E20" i="7"/>
  <c r="E21"/>
  <c r="D21"/>
  <c r="D20"/>
  <c r="E27"/>
  <c r="D27"/>
  <c r="E2"/>
  <c r="D2"/>
  <c r="E5"/>
  <c r="D5"/>
  <c r="E11"/>
  <c r="D11"/>
  <c r="E14"/>
  <c r="D14"/>
  <c r="C66" i="3"/>
  <c r="E22" i="7"/>
  <c r="D22"/>
  <c r="E28"/>
  <c r="D28"/>
  <c r="E28" i="6"/>
  <c r="E29"/>
  <c r="D29"/>
  <c r="E31"/>
  <c r="D31"/>
  <c r="D6"/>
  <c r="E6"/>
  <c r="D2"/>
  <c r="E2"/>
  <c r="E9"/>
  <c r="D9"/>
  <c r="E26"/>
  <c r="D26"/>
  <c r="C14" i="3"/>
  <c r="E3" i="6"/>
  <c r="D3"/>
  <c r="E8"/>
  <c r="D8"/>
  <c r="E14"/>
  <c r="D14"/>
  <c r="E17"/>
  <c r="D17"/>
  <c r="E22"/>
  <c r="D22"/>
  <c r="C37" i="3"/>
  <c r="E4" i="6"/>
  <c r="D4"/>
  <c r="C48" i="5"/>
  <c r="E11" i="6"/>
  <c r="D11"/>
  <c r="E15"/>
  <c r="D15"/>
  <c r="E24"/>
  <c r="D24"/>
  <c r="E13"/>
  <c r="D13"/>
  <c r="E19"/>
  <c r="D19"/>
  <c r="E20"/>
  <c r="D20"/>
  <c r="E18"/>
  <c r="D18"/>
  <c r="E5"/>
  <c r="D5"/>
  <c r="E10"/>
  <c r="D10"/>
  <c r="E16"/>
  <c r="D16"/>
  <c r="E21"/>
  <c r="D21"/>
  <c r="E27"/>
  <c r="E7"/>
  <c r="D7"/>
  <c r="C73" i="3"/>
  <c r="C66" i="5"/>
  <c r="C69"/>
  <c r="C65"/>
  <c r="C60"/>
  <c r="C48" i="3"/>
  <c r="C62" i="5"/>
  <c r="C64" i="3"/>
  <c r="C70"/>
  <c r="C18"/>
  <c r="C36"/>
  <c r="C52"/>
  <c r="C59"/>
  <c r="C54"/>
  <c r="C50"/>
  <c r="C37" i="5"/>
  <c r="C33"/>
  <c r="C35"/>
  <c r="C44"/>
  <c r="C50"/>
  <c r="C52"/>
  <c r="C54"/>
  <c r="C55"/>
  <c r="C59"/>
  <c r="C64"/>
  <c r="C46" i="3"/>
  <c r="C74"/>
  <c r="C62"/>
  <c r="C58" i="5"/>
  <c r="C63"/>
  <c r="C16"/>
</calcChain>
</file>

<file path=xl/sharedStrings.xml><?xml version="1.0" encoding="utf-8"?>
<sst xmlns="http://schemas.openxmlformats.org/spreadsheetml/2006/main" count="1201" uniqueCount="611">
  <si>
    <t xml:space="preserve"> </t>
  </si>
  <si>
    <t>Abbreviations</t>
  </si>
  <si>
    <t>ARC</t>
  </si>
  <si>
    <t>Agency Rules Coordinator</t>
  </si>
  <si>
    <t>DA</t>
  </si>
  <si>
    <t>Division Administrator</t>
  </si>
  <si>
    <t>EQCC</t>
  </si>
  <si>
    <t>EQC Coordinator</t>
  </si>
  <si>
    <t>PL</t>
  </si>
  <si>
    <t xml:space="preserve">Program Lead </t>
  </si>
  <si>
    <t>RGL</t>
  </si>
  <si>
    <t>Rules Group Lead</t>
  </si>
  <si>
    <t>SIPC</t>
  </si>
  <si>
    <t>SIP Coordinator</t>
  </si>
  <si>
    <t>UMGR</t>
  </si>
  <si>
    <t>Unit Manager</t>
  </si>
  <si>
    <t>Person</t>
  </si>
  <si>
    <t>Action</t>
  </si>
  <si>
    <t>Temporary or Permanent</t>
  </si>
  <si>
    <t>T/P</t>
  </si>
  <si>
    <t>Director</t>
  </si>
  <si>
    <t>Rule proposal complexity</t>
  </si>
  <si>
    <t>Advisory Committee</t>
  </si>
  <si>
    <t>Y/N</t>
  </si>
  <si>
    <t>Director's report</t>
  </si>
  <si>
    <t>Information item</t>
  </si>
  <si>
    <t>file rules</t>
  </si>
  <si>
    <t>Rules become effective</t>
  </si>
  <si>
    <t>Rulemaking Process</t>
  </si>
  <si>
    <t>Concept Development</t>
  </si>
  <si>
    <t>contacts ARC about a potential rulemaking</t>
  </si>
  <si>
    <t>explains add concept to plan process</t>
  </si>
  <si>
    <t>Unit manager</t>
  </si>
  <si>
    <t>establishes new Rule_Development folder system</t>
  </si>
  <si>
    <t>Units</t>
  </si>
  <si>
    <t>conduct internal rule prioritization process</t>
  </si>
  <si>
    <t>Rules Group</t>
  </si>
  <si>
    <t>Meet and prioritize projects; create unitary agency-wide prioritized list</t>
  </si>
  <si>
    <t>Rules group</t>
  </si>
  <si>
    <t>resources prioritized projects</t>
  </si>
  <si>
    <t>Start Rulemaking</t>
  </si>
  <si>
    <t>ARC:</t>
  </si>
  <si>
    <t>saves email Rule_Development | 1-Planning | APPROVAL.ToMoveForward</t>
  </si>
  <si>
    <t>moves SCHEDULE from Rule_Development into SharePoint</t>
  </si>
  <si>
    <t>moves other workbooks from Rule_Development into SharePoint</t>
  </si>
  <si>
    <t>decide whether to expand team</t>
  </si>
  <si>
    <t>is responsible for:</t>
  </si>
  <si>
    <t xml:space="preserve"> gets Qtime number from ISS Fiscal Coordinator (Robert Beall 12.14)</t>
  </si>
  <si>
    <t>PL &amp; RGL</t>
  </si>
  <si>
    <t xml:space="preserve"> refine &amp; agree on draft schedule</t>
  </si>
  <si>
    <t>schedules/holds team meeting(s) for consensus on:</t>
  </si>
  <si>
    <t>ensures program staff meets agreed upon dates in SCHEDULE</t>
  </si>
  <si>
    <t>Communications Planning</t>
  </si>
  <si>
    <t>schedules/facilitates meeting with team, Communications, Rules Group to discuss/determine need for:</t>
  </si>
  <si>
    <t>verifies Web content meets team expectations</t>
  </si>
  <si>
    <t>works with WebRep to make adjustments</t>
  </si>
  <si>
    <t>Publication Table:</t>
  </si>
  <si>
    <t>Team</t>
  </si>
  <si>
    <t>identifies hearing locations, dates and times</t>
  </si>
  <si>
    <t>Location, Time</t>
  </si>
  <si>
    <t>reserves venues/equipment for hearings</t>
  </si>
  <si>
    <t>EQC Facilitated Hearings</t>
  </si>
  <si>
    <t>observe EQC quorum notification requirements (ORS 192.630)</t>
  </si>
  <si>
    <t>identifies EQC facilitated hearing, coordinate with commissioner</t>
  </si>
  <si>
    <t>gathers all planning emails for the Rule Record and saves PDF to Rule_Development:|1-Planning|EMAILS.Planning.pdf</t>
  </si>
  <si>
    <t>coordinates with Team to:</t>
  </si>
  <si>
    <t>pulls rules to amend or repeal from SOS-Archives</t>
  </si>
  <si>
    <t>determines availability of any new (adopted) rule or division</t>
  </si>
  <si>
    <t>adds PROPOSED.RULES.Pristine template to Rule_Development</t>
  </si>
  <si>
    <t>copies subject rules from SOS into template</t>
  </si>
  <si>
    <t>saves PROPOSED.RULES.Pristine</t>
  </si>
  <si>
    <t>protects PROPOSED.RULES.Pristine on Rule_Development</t>
  </si>
  <si>
    <t>obtains, verifies, provides previously unused rule numbers</t>
  </si>
  <si>
    <t>shares information about rules that may be involved in other rulemakings</t>
  </si>
  <si>
    <t>performs 1st plain language, style guide edits on SharePoint</t>
  </si>
  <si>
    <t>offers organizational comments and examples</t>
  </si>
  <si>
    <t>All drafters and reviewers</t>
  </si>
  <si>
    <t>before submitting Notice Packet and EQC Packet:</t>
  </si>
  <si>
    <t>SAVE DOCUMENTS ON:</t>
  </si>
  <si>
    <t>DEADLINE:</t>
  </si>
  <si>
    <t>Notice committee meetings 2 weeks before meeting</t>
  </si>
  <si>
    <t>adapts Advisory Committee PowerPoint to rulemaking</t>
  </si>
  <si>
    <t>asks team to prepare for work session by reviewing:</t>
  </si>
  <si>
    <t>asks PL to prepare the following work session items:</t>
  </si>
  <si>
    <t>facilitates Advisory Committee work session that follows PowerPoint discussion and decision items</t>
  </si>
  <si>
    <t>decides whether to use optional AC.CHARTER Y/N</t>
  </si>
  <si>
    <t>advises PL on deliverables</t>
  </si>
  <si>
    <t>share Advisory Committee deliverables and decisions with DA</t>
  </si>
  <si>
    <t>team addresses any concerns and validates accuracy of how addressed</t>
  </si>
  <si>
    <t>coordinates with team to:</t>
  </si>
  <si>
    <t>works with WebRep to establish:</t>
  </si>
  <si>
    <t>Advisory Committee page:  http://www.oregon.gov/deq/RulesandRegulations/Pages/Advisory/A</t>
  </si>
  <si>
    <t>Advisory Committee meeting page: http://www.oregon.gov/deq/RulesandRegulations/Pages/Advisory/A</t>
  </si>
  <si>
    <t>Advisory Committee GovDelivery sign up</t>
  </si>
  <si>
    <t>submits Web Request when Advisory Committee Web page needs updating</t>
  </si>
  <si>
    <t>maintains Advisory Committee record</t>
  </si>
  <si>
    <t>identifies meeting roles</t>
  </si>
  <si>
    <t>coordinates or leads drafting:</t>
  </si>
  <si>
    <t>AC.AGENDA</t>
  </si>
  <si>
    <t>AC.GovDelivery.NOTICE</t>
  </si>
  <si>
    <t>AC.WebRequest.ATTACHMENT</t>
  </si>
  <si>
    <t>obtains team and UMGR input on agenda and GovDelivery notice</t>
  </si>
  <si>
    <t>submits Web Request 2 weeks before meeting using AC.WebRequest</t>
  </si>
  <si>
    <t>sends AC.GovDelivery.NOTICE to committee Web page</t>
  </si>
  <si>
    <t>releases unneeded venues</t>
  </si>
  <si>
    <t>drafts optional AC.PRESENTATION</t>
  </si>
  <si>
    <t>involves stakeholder presenters, if any</t>
  </si>
  <si>
    <t>approves presentation materials</t>
  </si>
  <si>
    <t>submits Web Request to post presentation materials</t>
  </si>
  <si>
    <t>Team practices presentation</t>
  </si>
  <si>
    <t>facilitates, leads or supports:</t>
  </si>
  <si>
    <t>drafting of AC.MINUTES</t>
  </si>
  <si>
    <t>team</t>
  </si>
  <si>
    <t>debrief meeting</t>
  </si>
  <si>
    <t>gathers all advisory committee emails for the Rule Record - in Rule_Development|3-FeesApproval|EMAILS.Fees.pdf</t>
  </si>
  <si>
    <t>Review version history to help maintaining rulemaking record</t>
  </si>
  <si>
    <t>Fee Approval Packet, with team and BudgetAnalyst</t>
  </si>
  <si>
    <t>initiates UMGR Fee Approval Packet review, addresses suggestions</t>
  </si>
  <si>
    <t>RESOURCE INPUT - THIS IS NOT  A  REVIEW</t>
  </si>
  <si>
    <t>asks RESOURCES for help and input, especially:</t>
  </si>
  <si>
    <t>RGL for process, organization, edits, plain language</t>
  </si>
  <si>
    <t>Affected staff, including regional staff, for subject matter</t>
  </si>
  <si>
    <t>SIP Coordinator for SIP consultation</t>
  </si>
  <si>
    <t>UMGR: for direction and subject consultation, especially to meet program goals for rulemaking, align with section, division and agency goals</t>
  </si>
  <si>
    <t>ARC: for legal consultation and discuss need for AAG input</t>
  </si>
  <si>
    <t>Advisory Committee: for fiscal impact</t>
  </si>
  <si>
    <t>continually refines draft Notice Packet and considers RESOURCES input</t>
  </si>
  <si>
    <t>validates approach with staff who provided input</t>
  </si>
  <si>
    <t>asks AAG for input if needed &amp; copies ARC on all AAG emails</t>
  </si>
  <si>
    <t>addresses legal concerns and discusses with UMGR as needed</t>
  </si>
  <si>
    <t>informs UMGR about the approach, issues and potential delays, raises unanticipated rulemaking and implementation risks to appropriate level</t>
  </si>
  <si>
    <t>informs RGL about potential delays and develop contingency, if needed</t>
  </si>
  <si>
    <t>asks contributors, including UMGR for consensus on subject completeness and accuracy</t>
  </si>
  <si>
    <t>Keep Management Informed</t>
  </si>
  <si>
    <t>schedules time on UMGR calendar to review Notice Package</t>
  </si>
  <si>
    <t>verifies/adjusts previously scheduled briefing &amp; review</t>
  </si>
  <si>
    <t>keeps UMGR informed about progress, risks &amp; delays</t>
  </si>
  <si>
    <t>keeps management teams informed about progress</t>
  </si>
  <si>
    <t>Rule Publication Work</t>
  </si>
  <si>
    <t>prepares NOTICE, PROPOSED.RULES &amp; optional SUPPORTING.DOCUMENTS</t>
  </si>
  <si>
    <t>addresses all comments, but does not delete them</t>
  </si>
  <si>
    <t>saves each document as Major version to capture all comments and tracked changes in NOTICE &amp; optional SUPPORTING.DOCUMENTS:</t>
  </si>
  <si>
    <t>accepts and rejects language changes as team agrees</t>
  </si>
  <si>
    <t>ensures Word's track changes is turned on</t>
  </si>
  <si>
    <t>saves documents as Minor versions</t>
  </si>
  <si>
    <t>emails RGL for Rule Publication work when complete</t>
  </si>
  <si>
    <t>determines whether NOTICE &amp; SUPPORTING DOCUMENTS are ready for Rule Publication</t>
  </si>
  <si>
    <t>IF INCOMPLETE</t>
  </si>
  <si>
    <t>notifies UMGR who works with PL</t>
  </si>
  <si>
    <t>renegotiates schedule with UMGR &amp; PL as needed</t>
  </si>
  <si>
    <t>reminds PL to reschedule managers' briefing if needed</t>
  </si>
  <si>
    <t>suspends Rule Publication work until PL resubmits documents</t>
  </si>
  <si>
    <t>leads review to determine fiscal and economic impact analysis sufficiency</t>
  </si>
  <si>
    <t>determines whether work products meet DEQ publication standards</t>
  </si>
  <si>
    <t>asks Communications, EQC Coordinator, ARC SIP Coordinator for input as needed</t>
  </si>
  <si>
    <t>discusses/resolves any editorial differences</t>
  </si>
  <si>
    <t>addresses input to ensure edits and comments speak with one voice</t>
  </si>
  <si>
    <t>accepts non substantive edits</t>
  </si>
  <si>
    <t>asks UMGR &amp; PL for input/concurrence as needed</t>
  </si>
  <si>
    <t>UMGR, PL &amp; RGL discuss:</t>
  </si>
  <si>
    <t>outstanding work</t>
  </si>
  <si>
    <t>need for AAG review</t>
  </si>
  <si>
    <t>need to renegotiate schedule</t>
  </si>
  <si>
    <t>addresses outstanding edits and comments</t>
  </si>
  <si>
    <t>asks AAG for review, if indicated, copies ARC and addresses input</t>
  </si>
  <si>
    <t>asks RGL &amp; UMGR for concurrence on changes if indicated</t>
  </si>
  <si>
    <t>notifies RGL &amp; UMGR when complete and ready for preview</t>
  </si>
  <si>
    <t>drafts EMAIL.PREVIEW (instructions in template)</t>
  </si>
  <si>
    <t>PL, UMGR</t>
  </si>
  <si>
    <t>Brief DA – only if necessary; controversial, complex, unusually challenging rulemaking</t>
  </si>
  <si>
    <t>modifies documents as needed</t>
  </si>
  <si>
    <t>verifies PROPOSED.RULES are still based on current compilation</t>
  </si>
  <si>
    <t>finalizes public documents with UMGR</t>
  </si>
  <si>
    <t>emails PL &amp; RGL approval to move forward with NOTICE, PROPOSED.RULES &amp; any SUPPORTING.DCUMENTS</t>
  </si>
  <si>
    <t>saves email as Rule_Development | 4-Notice | MGR.APPROVAL.Notice.PDF</t>
  </si>
  <si>
    <t>drafts INVITATION.TO.COMMENT using information from approved NOTICE</t>
  </si>
  <si>
    <t>establishes the following using Web Request:</t>
  </si>
  <si>
    <t>External Web page</t>
  </si>
  <si>
    <t>Online public comment form</t>
  </si>
  <si>
    <t>University Student Comment Account - helpdesk request with PL &amp; RGL co-owning account; CodeName = “Alias”</t>
  </si>
  <si>
    <t>compares work products to earlier reviews to determine need for additional edits</t>
  </si>
  <si>
    <t>obtains additional Rule Publication edits on changes if needed</t>
  </si>
  <si>
    <t>notifies UMGR &amp; PL when finished</t>
  </si>
  <si>
    <t>Notifications</t>
  </si>
  <si>
    <t>submits Notice to EPA, if required</t>
  </si>
  <si>
    <t>emails DAS notification of fees that don't require DAS approval</t>
  </si>
  <si>
    <t>saves all evidence on Rule_Development | 4-Notice using naming convention</t>
  </si>
  <si>
    <t xml:space="preserve"> leads:</t>
  </si>
  <si>
    <t>verifying newspaper advertisements are correct</t>
  </si>
  <si>
    <t>obtaining copies of affidavits of publication from Accounting</t>
  </si>
  <si>
    <t>adding hearings to DEQ Event Calendar</t>
  </si>
  <si>
    <t>creating an auto reply to Outlook account for University students</t>
  </si>
  <si>
    <t>validating Web page, comment form and Outlook account</t>
  </si>
  <si>
    <t>GovDelivery</t>
  </si>
  <si>
    <t>advisory committee</t>
  </si>
  <si>
    <t>program-specific lists</t>
  </si>
  <si>
    <t>saves all evidence, lists and affidavits on Rule_Development | 4 Notice</t>
  </si>
  <si>
    <t>drafts EMAIL.NOTICE.TO.KEY.LEGISLATORS  - instructions in template</t>
  </si>
  <si>
    <t>sends draft to Leg.Liason</t>
  </si>
  <si>
    <t>determines key legislators requiring ORS 183.335(5) notification</t>
  </si>
  <si>
    <t>adapts email as needed</t>
  </si>
  <si>
    <t xml:space="preserve"> RGL</t>
  </si>
  <si>
    <t>copies PL</t>
  </si>
  <si>
    <t>saves receipts under Rule_Development|4-Notice</t>
  </si>
  <si>
    <t>RGL &amp; WebRep</t>
  </si>
  <si>
    <t>maintain Rukemaking Web page</t>
  </si>
  <si>
    <t>gathers and saves all emails on Rule_Development|4-Notice using naming conventions</t>
  </si>
  <si>
    <t>Public Comment and Testimony</t>
  </si>
  <si>
    <t>verifies venues and equipment, gathers supplies</t>
  </si>
  <si>
    <t>develops INFO.MEETING.TEXT</t>
  </si>
  <si>
    <t xml:space="preserve">modifies MESSAGE.MAP                                        </t>
  </si>
  <si>
    <t>develops INFO.PRESENTATION</t>
  </si>
  <si>
    <t>practices presentation</t>
  </si>
  <si>
    <t>makes presentation adjustments</t>
  </si>
  <si>
    <t>initiates UMGR review/approval, addresses suggestions</t>
  </si>
  <si>
    <t>reviews/approves optional presentation</t>
  </si>
  <si>
    <t>Hearings Officers</t>
  </si>
  <si>
    <t>reviews responsibilities of hearings officer</t>
  </si>
  <si>
    <t>develops introductory and logistics script</t>
  </si>
  <si>
    <t>holds the following hearings (identified under Planning section) with assigned team</t>
  </si>
  <si>
    <t>save audio as Rule_Development|5-PublicComment|HEARING.1.mp3</t>
  </si>
  <si>
    <t>for comments received by mail or at hearings:</t>
  </si>
  <si>
    <t>stamps DEQ receipt date on address-side of envelope and on first page of letter</t>
  </si>
  <si>
    <t>adds commenter and comment to COMMENTS</t>
  </si>
  <si>
    <t>scans mailed comments and envelopes and saves as ID###.pdf</t>
  </si>
  <si>
    <t>develop category titles to bundle similar comments</t>
  </si>
  <si>
    <t>organize comments into categories</t>
  </si>
  <si>
    <t>draft DEQ responses to each categories of comments</t>
  </si>
  <si>
    <t>leads team work finalizing DEQ responses to public comment</t>
  </si>
  <si>
    <t>DO NOT MAIL TO COMMENTERS UNTIL EQC ASSISTANT FINALIZES STAFF REPORT</t>
  </si>
  <si>
    <t>asks RGL for Rule Publication review</t>
  </si>
  <si>
    <t>coordinates Rule Publication work:</t>
  </si>
  <si>
    <t>edits for plain English, style guide &amp; tone because this is part of EQC packet</t>
  </si>
  <si>
    <t>contacts PL with questions, clarifications and suggestions</t>
  </si>
  <si>
    <t>notifies PL when complete</t>
  </si>
  <si>
    <t>shares comments/responses to comments with UMGR &amp; DA</t>
  </si>
  <si>
    <t>team modifies responses to get to approval</t>
  </si>
  <si>
    <t>gathers emails ABOUT comments, not actual comments, for Rule Record</t>
  </si>
  <si>
    <t>saves them as Rule_Development|5-PublicComment...|EMAIL.Comment.pdf</t>
  </si>
  <si>
    <t>EQC Preparation</t>
  </si>
  <si>
    <t>finalizes EQC Packet with core team:</t>
  </si>
  <si>
    <t>notifies RGL that EQC packet is ready for Rule Publication</t>
  </si>
  <si>
    <t>leads initial Rule Publication work that includes:</t>
  </si>
  <si>
    <t>comparing NOTICE to STAFF.REPORT to determine what needs review</t>
  </si>
  <si>
    <t>obtaining/consolidating Communications, EQC Coordinator, SIP Coordinator edits, including style guide, grammar, plain English, organization</t>
  </si>
  <si>
    <t>accepting all style guide and format edits</t>
  </si>
  <si>
    <t>getting ARC review of PROPOSED.RULES- SOS/LC and CHECKLIST review</t>
  </si>
  <si>
    <t>contacts PL with questions or modifications and when work is complete</t>
  </si>
  <si>
    <t>addresses rule publication edits and comments</t>
  </si>
  <si>
    <t>prepares EQC packet</t>
  </si>
  <si>
    <t>obtains approval from UMGR to submit EQC packet</t>
  </si>
  <si>
    <t>discusses need for 1|1 commissioners briefings with UMGR/DA/EQCC</t>
  </si>
  <si>
    <t>notifies the following according to division's standard practice:</t>
  </si>
  <si>
    <t>leads team development of EQC presentation</t>
  </si>
  <si>
    <t>coordinates presentation practices</t>
  </si>
  <si>
    <t>makes any presentation adjustments</t>
  </si>
  <si>
    <t>Presentation team</t>
  </si>
  <si>
    <t>ATTENDS EQC MEETING</t>
  </si>
  <si>
    <t>saves emails about EQC preparations for Rule Record in Rule_Development|6-EQCPreparation|EMAILS.EQC.Prep.pdf</t>
  </si>
  <si>
    <t>Post EQC</t>
  </si>
  <si>
    <t>Document Preparation</t>
  </si>
  <si>
    <t>saves following documents to 7.PostEQC folder on Rule_Develpment:</t>
  </si>
  <si>
    <t>gets documents as presented to EQC from EQC Coordinator</t>
  </si>
  <si>
    <t>STAFF.REPORT.pdf</t>
  </si>
  <si>
    <t>STAFF.REPORT.ADDENDUM.pdf (if presented to EQC)</t>
  </si>
  <si>
    <t>downloads documents as presented to EQC from SharePoint:</t>
  </si>
  <si>
    <t>PROPOSED.RULES (showing changes)</t>
  </si>
  <si>
    <t>saves as REDLINE.docx (showing changes in strikethrough and</t>
  </si>
  <si>
    <t>saves as RULES.docx (clean version), accepts all changes, saves again</t>
  </si>
  <si>
    <t>TABLES.340-###-####.docx (1 .docx per rule contains ALL tables)</t>
  </si>
  <si>
    <t>coordinates EPA.SIP.SUBMITAL with SIP Coordinator</t>
  </si>
  <si>
    <t>Filing</t>
  </si>
  <si>
    <t>DEADLINE: No Oregon deadline for filing rules after adoption - check EPA</t>
  </si>
  <si>
    <t>logs onto Secretary of State online filing form</t>
  </si>
  <si>
    <t>uses information in STAFF.REPORT &amp; ADDENDUM to populate form</t>
  </si>
  <si>
    <t>reviews, prepares and uploads:</t>
  </si>
  <si>
    <t>RULES.docx (clean version in Word)</t>
  </si>
  <si>
    <t>TABLES.340-###-####-SOS.pdf (1 .docx per rule contains ALL tables</t>
  </si>
  <si>
    <t>develops, scans and uploads AUTHORIZATION-SOS.pdf into online SOS form</t>
  </si>
  <si>
    <t>completes SOS form, verifies and submits</t>
  </si>
  <si>
    <t xml:space="preserve"> Filed Date</t>
  </si>
  <si>
    <t xml:space="preserve"> Effective Date</t>
  </si>
  <si>
    <t xml:space="preserve"> ARC</t>
  </si>
  <si>
    <t>saves certificate that SOS sent via email as CERTIFICATE-SOS.pdf</t>
  </si>
  <si>
    <t>notes sequence for Certificate and Administrative Order No.</t>
  </si>
  <si>
    <t>submits Web request to update Web page</t>
  </si>
  <si>
    <t>moves share drive folder system:</t>
  </si>
  <si>
    <t>FROM: \\deqhq1\Rule_Development\Current</t>
  </si>
  <si>
    <t>TO:        \\deqhq1\Rule_Development\Filed</t>
  </si>
  <si>
    <t>Legislative Counsel Notification</t>
  </si>
  <si>
    <t>DEADLINE</t>
  </si>
  <si>
    <t>LC must receive notification within 10 days after CERTIFICATE date</t>
  </si>
  <si>
    <t>DEQ PRACTICE</t>
  </si>
  <si>
    <t>Put in shuttle on day of SOS filing</t>
  </si>
  <si>
    <t>prepares Legislative Counsel notification - see Rulemaking Manual:</t>
  </si>
  <si>
    <t xml:space="preserve"> prints</t>
  </si>
  <si>
    <t>CERTIFICATE and saves copy as CERTIFICATE-LC.pdf</t>
  </si>
  <si>
    <t>REDLINE and saves copy as REDLINE-LC.pdf</t>
  </si>
  <si>
    <t>self-addressed envelope, fold underside of flap over a 2nd certificate</t>
  </si>
  <si>
    <t>write "Please date stamp certificate and return." on underside of flap</t>
  </si>
  <si>
    <t>prepares/scans return receipt shuttle envelope, saves as SHUTTLE.RECEIPT-LC.pdf</t>
  </si>
  <si>
    <t>sends via shuttle</t>
  </si>
  <si>
    <t>sends Procurement a scanned image of SHUTTLE.RECEIPT-LC</t>
  </si>
  <si>
    <t>DAS FEE APPROVAL - PART 2</t>
  </si>
  <si>
    <t>DEQ must send notification or DAS Part 2 within 10 days of EQC action</t>
  </si>
  <si>
    <t>gets signatures on  Part 2 of signed DAS Fee Approval</t>
  </si>
  <si>
    <t>scans/saves as DAS.PART2.pdf</t>
  </si>
  <si>
    <t>excerpts fee sections from RULES, saves as FEE.RULES-DAS, print</t>
  </si>
  <si>
    <t>excerpts fee sections from STAFF.REPORT, saves as FEE.REPORT-DAS, print</t>
  </si>
  <si>
    <t>emails PART2-DAS.pdf to DAS (requests delivery receipt)</t>
  </si>
  <si>
    <t>get preprinted return receipt shuttle envelope from ARC</t>
  </si>
  <si>
    <t>prepares/scans shuttle envelope, saves as SHUTTLE.RECEIPT-DAS.pdf</t>
  </si>
  <si>
    <t>sends all fee documents to DAS via shuttle</t>
  </si>
  <si>
    <t>sends Procurement a scanned image of SHUTTLE.RECEIPT-DAS</t>
  </si>
  <si>
    <t>Closing Records and Archival</t>
  </si>
  <si>
    <t>verifies Web page is current and accurate</t>
  </si>
  <si>
    <t>coordinates meeting to discuss lessons learned</t>
  </si>
  <si>
    <t>ensures the final version of every document on SharePoint is Major (Published)</t>
  </si>
  <si>
    <t>verifies Outlook student comment account is empty/asks helpdesk to close account</t>
  </si>
  <si>
    <t>leads verification that published rules in Oregon Bulletin are correct</t>
  </si>
  <si>
    <t>If errors, PL works with ARC to correct and selects</t>
  </si>
  <si>
    <t>submits SIP to EPA within 60 days AFTER adoption</t>
  </si>
  <si>
    <t>emails optional STAKEHOLDER.NOTIFICATION that links to Web page</t>
  </si>
  <si>
    <t>coordinates AC.THANK.YOU email or letter that links to Web page</t>
  </si>
  <si>
    <t>scans physical records and save to Rule_Development</t>
  </si>
  <si>
    <t>gathers emails about post EQC activities for the Rule Record and saves as: Rule_Development | 7-PostEQC | EMAILS.PostEQC.pdf</t>
  </si>
  <si>
    <t>coordinates moving major versions from SharePoint to Rule_Development</t>
  </si>
  <si>
    <t>coordinates closing SharePoint sub-site</t>
  </si>
  <si>
    <t>archives folders when record is complete by moving:</t>
  </si>
  <si>
    <t>FROM: \\deqhq1\Rule_Development</t>
  </si>
  <si>
    <t>TO:        \\deqhq1\Rule_Archives</t>
  </si>
  <si>
    <t>Overview of Key Dates</t>
  </si>
  <si>
    <t>Instructions</t>
  </si>
  <si>
    <t>Simple/Average/Complex</t>
  </si>
  <si>
    <t>RGL/PL</t>
  </si>
  <si>
    <t>Background</t>
  </si>
  <si>
    <t>Fees</t>
  </si>
  <si>
    <t>SIP</t>
  </si>
  <si>
    <t>File notice with SOS/open comment period</t>
  </si>
  <si>
    <t>close public comment - 3 days after hearing</t>
  </si>
  <si>
    <t>Director's Report</t>
  </si>
  <si>
    <t>Information Item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</si>
  <si>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getting new team members' manager approval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</si>
  <si>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adding rulemaking to work plans as appropriate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</si>
  <si>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RESOURCES workbook, identifies rulemaking and implementation need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</si>
  <si>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CONSIDERATIONS workbook, reflects scope of work accurately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</si>
  <si>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CONSIDERATIONS workbook identifies potential risks accurately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</si>
  <si>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SCHEDULE of tasks and deadlines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</si>
  <si>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Message Map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</si>
  <si>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Newspaper release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</si>
  <si>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Program Web page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</si>
  <si>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Information Meetings before hearing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</si>
  <si>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identifies newspaper and publication date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</si>
  <si>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develops an AD.STANDARD for each hearing if required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</si>
  <si>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develops AD.LEGAL for each hearing if required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</si>
  <si>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saves as NOTICE.AD.Hearing1, etc. on Rule_Development folder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</si>
  <si>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determines when ADs need to be submitted to contractor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</si>
  <si>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shares contents of HearingAndAdDates TAB with UMGR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</si>
  <si>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obtains UMGR email approval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</si>
  <si>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determine need for a crosswalk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</si>
  <si>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identify rules to amend or repeal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</si>
  <si>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identify new rules to adopt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</si>
  <si>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identify land use rules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</si>
  <si>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identify SIP rules, talk with SIP Coordinator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</si>
  <si>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consider regulations, policies, programs and systems that may affect subject rules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</si>
  <si>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validate/correct all citations, tables, formulas and document references within rule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</si>
  <si>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validate/correct statutory authorities at bottom of each rule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</si>
  <si>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validate/correct statutes implemented at bottom of each rule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</si>
  <si>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validate/correct NOTE(s)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</si>
  <si>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does not delete or change Hist. or ED.NOTES for any rule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</si>
  <si>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SIP note is at bottom of all SIP rules and it is accurate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</si>
  <si>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advisory committee guidelines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</si>
  <si>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Public Involvement Resources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</si>
  <si>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EQC quorum notification requirements (ORS 192.630)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</si>
  <si>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examples of the required Advisory Committee Web pages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</si>
  <si>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optional committee AC.CHARTER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</si>
  <si>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add potential committee members to draft AC.ROSTER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</si>
  <si>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list potential meeting dates and venues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</si>
  <si>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draft AC.MEMBER.INVITATION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</si>
  <si>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identify all GovDelivery topics that include affected parties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</si>
  <si>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draft AC.AFFECTED.PARTIES.INVITATION to sign up for GovDelivery notices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</si>
  <si>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draft AC.EQC.INVITATION to sign up for GovDelivery notices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</si>
  <si>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draft AC.WebPage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</si>
  <si>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AC.WebPage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</si>
  <si>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AC.CHARTER to include AC.ROSTER, meeting dates, venues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</si>
  <si>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AC.MEMBER.INVITATION (includes URL and reminder to Sign-up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</si>
  <si>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GovDelivery topic subscribers to get  AC.AFFECTED.PARTIES.IN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</si>
  <si>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AC.AFFECTED.PARTIES.INVITATION to sign up for GovDelivery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</si>
  <si>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AC.EQC.INVITATION to sign up for GovDelivery notices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</si>
  <si>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meeting dates and venues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</si>
  <si>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talk with potential committee members to determine interest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</si>
  <si>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finalize AC.ROSTER based on responses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</si>
  <si>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staff contributors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</si>
  <si>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key stakeholders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</si>
  <si>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advisory committee members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</si>
  <si>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commenters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</si>
  <si>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interested parties (optional)</t>
    </r>
  </si>
  <si>
    <t>EQC faciliated hearing?</t>
  </si>
  <si>
    <t>EQC involvement before hearing</t>
  </si>
  <si>
    <t>Added to Rulemaking Plan</t>
  </si>
  <si>
    <t>SIP - submit SIP development plan to EPA (6 mos. before notice)</t>
  </si>
  <si>
    <t>SIP - submit rule package to EPA (at least 90 days before notice)</t>
  </si>
  <si>
    <t>Notice Packet due to RGL and UMGR for review</t>
  </si>
  <si>
    <t>Notice Packet due to DA and Communications for review</t>
  </si>
  <si>
    <t>EQC Meeting</t>
  </si>
  <si>
    <t>adds to Rules Idea list/workload spreadsheet</t>
  </si>
  <si>
    <t>adds TEMPLATES to 1. Planning folder and adapts to concept: CONSIDERATIONS, RESOURCES, SCHEDULE</t>
  </si>
  <si>
    <t>With ARC help, drafts workbooks using what she or he knows now</t>
  </si>
  <si>
    <t>SP</t>
  </si>
  <si>
    <t>SharePoint</t>
  </si>
  <si>
    <t>Meets with PL to discuss completing workbooks</t>
  </si>
  <si>
    <t>PL and UMGR</t>
  </si>
  <si>
    <t>Calculate rule priority based on DRIVERS and RISKS tables from Rulemaking SP page</t>
  </si>
  <si>
    <t>shares workbooks and prioritization info with DA</t>
  </si>
  <si>
    <t>Uses WORKBOOKS, DRIVERS and RISKS info to rank rulemaking on WORKLOAD spreadsheet</t>
  </si>
  <si>
    <t>adds prioritized, Director-aproved projects to agency rulemaking plan</t>
  </si>
  <si>
    <t>DEQ Director</t>
  </si>
  <si>
    <t>DA, UMGR, PL &amp; RGL</t>
  </si>
  <si>
    <t>drafts SCHEDULE and  SUMMARY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</si>
  <si>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Newspaper advertisements (SIP or local rulemaking only)</t>
    </r>
  </si>
  <si>
    <t>PL/RGL</t>
  </si>
  <si>
    <t>Meeting 1 Location, Time</t>
  </si>
  <si>
    <t xml:space="preserve">Meeting 2 Location, Time </t>
  </si>
  <si>
    <t>PL and RGL</t>
  </si>
  <si>
    <t>discuss requirements for hearings</t>
  </si>
  <si>
    <t>RGL and PL</t>
  </si>
  <si>
    <t>discuss requirements for EQC faciliated hearing</t>
  </si>
  <si>
    <t>uploads a copy to SharePoint under Topic: Public Notice</t>
  </si>
  <si>
    <t>leads rule writing on SharePoint CodeName.RULES to:</t>
  </si>
  <si>
    <t>work on SharePoint Codename.RULES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</si>
  <si>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verifies each rule in Codename.RULES is current with SOS compilation</t>
    </r>
  </si>
  <si>
    <r>
      <t>·</t>
    </r>
    <r>
      <rPr>
        <sz val="7"/>
        <color theme="1"/>
        <rFont val="Times New Roman"/>
        <family val="1"/>
      </rPr>
      <t>     </t>
    </r>
    <r>
      <rPr>
        <sz val="12"/>
        <color theme="1"/>
        <rFont val="Times New Roman"/>
        <family val="1"/>
      </rPr>
      <t>verifies no rule adoptions could affect Codename.RULES</t>
    </r>
  </si>
  <si>
    <t>SharePoint Topic: Public Notice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</si>
  <si>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CONSIDERATIONS workbook in SharePoint Topic: Planning</t>
    </r>
  </si>
  <si>
    <t>discusses need to engage Communications (BrianW, Jennifer F.)</t>
  </si>
  <si>
    <t>coordinates with team &amp;  UMGR for agreement on:</t>
  </si>
  <si>
    <t>UMGR and PL</t>
  </si>
  <si>
    <t>UMGR, PL, RGL</t>
  </si>
  <si>
    <r>
      <t xml:space="preserve"> </t>
    </r>
    <r>
      <rPr>
        <b/>
        <sz val="12"/>
        <color rgb="FFFF0000"/>
        <rFont val="Times New Roman"/>
        <family val="1"/>
      </rPr>
      <t>DO NOT TURN OFF TRACK CHANGES IN  CODENAME.RULES</t>
    </r>
  </si>
  <si>
    <t>Advisory  Committee Presentation</t>
  </si>
  <si>
    <r>
      <t>SAVE DOCUMENTS ON</t>
    </r>
    <r>
      <rPr>
        <b/>
        <sz val="12"/>
        <color theme="1"/>
        <rFont val="Times New Roman"/>
        <family val="1"/>
      </rPr>
      <t>:</t>
    </r>
    <r>
      <rPr>
        <sz val="12"/>
        <color theme="1"/>
        <rFont val="Times New Roman"/>
        <family val="1"/>
      </rPr>
      <t>SharePoint Topic: Public Notice</t>
    </r>
  </si>
  <si>
    <t>DO NOT TURN OFF TRACK CHANGES IN CODENAME.RULES</t>
  </si>
  <si>
    <t>leads core team in developing Notice Packet that includes:
-Codename.RULES   SharePoint Topic: Public Notice
-NOTICE  SharePoint Topic: Public Notice
-Overview
-Statement of Need
-Rules affected, authorities, supporting documents
-Fee Analysis
-Statement of fiscal and economic impact
-Federal relationship
-Land use
-Stakeholder and public involvement
-SUPPORTING.DOCS - optional   SharePoint | 4 Public Notice
-INVITATION.TO.COMMENT (after Notice approved)  SharePoint | 4 Public Notice</t>
  </si>
  <si>
    <t>Communications (BrianW, Jennifer F.): for any updates to communication plan, message map, news release, social media</t>
  </si>
  <si>
    <t xml:space="preserve">PL </t>
  </si>
  <si>
    <t>determines with RGL and UMGR whether DA needs pre-publication review briefing</t>
  </si>
  <si>
    <t>asks DA Assistant to schedule future time on DA Schedule for briefing meeting (if necessary) with PL, UMGR and RGL</t>
  </si>
  <si>
    <t>asks DA Assistant to schedule future time on DA Schedule for reviewing notice package</t>
  </si>
  <si>
    <t>asks RGL to apply CHECKLIST review to PROPOSED.RULES</t>
  </si>
  <si>
    <t>completes review and emails approval to PL, UMGR, RGL</t>
  </si>
  <si>
    <r>
      <rPr>
        <b/>
        <u/>
        <sz val="14"/>
        <color theme="1"/>
        <rFont val="Arial"/>
        <family val="2"/>
      </rPr>
      <t>__Suggested Dates_</t>
    </r>
    <r>
      <rPr>
        <b/>
        <sz val="14"/>
        <color theme="1"/>
        <rFont val="Arial"/>
        <family val="2"/>
      </rPr>
      <t xml:space="preserve">
|
Start   |    End</t>
    </r>
  </si>
  <si>
    <t>on UMGR approval, forwards notice package to DA for review</t>
  </si>
  <si>
    <t xml:space="preserve">sends EMAIL.PREVIEW to:
-Director, DA, Leadership Team, EQCC
-Cc… all contributing and affected staff
-saves Email.Preview .pdf to Rule_Development  - 4- Notice
</t>
  </si>
  <si>
    <t xml:space="preserve"> PL. RGL, UMGR</t>
  </si>
  <si>
    <t>decide how to address any feedback from preview</t>
  </si>
  <si>
    <t>verifies/clarifies additional edits with PL &amp;  UMGR as warranted</t>
  </si>
  <si>
    <t>sets Outlook auto reply - instructions in Rulemaking Manual</t>
  </si>
  <si>
    <t>DEQ communications - publications and social media</t>
  </si>
  <si>
    <t>SAVE DOCUMENTS ON: SharePoint Topic: Public Notice</t>
  </si>
  <si>
    <t>meets with PL and Hearings Officers to discuss hearing procedures</t>
  </si>
  <si>
    <t>PUBLIC COMMENT CLOSES</t>
  </si>
  <si>
    <t>downloads online public comments to Excel, Codename.public.comment; save in Development | Public Comment and Testimony</t>
  </si>
  <si>
    <t>Downloads email comments from student email box to Excel; Codename.student.comment; save in Development | Public Comment and Testimony</t>
  </si>
  <si>
    <t>SAVE DOCUMENTS ON: SharePoint TopicL EQC Preparation</t>
  </si>
  <si>
    <t>codename.staff.rpt</t>
  </si>
  <si>
    <t>codename.rules</t>
  </si>
  <si>
    <t>SUPPORTING.DOCUMENTS</t>
  </si>
  <si>
    <t xml:space="preserve">initiates management review and approval: UMGR and DA </t>
  </si>
  <si>
    <t>submits EQC packet to EQCC (5 weeks before EQC)</t>
  </si>
  <si>
    <t>Notice Published in Oregon Bulletin (DEQ standard 90 days before EQC)</t>
  </si>
  <si>
    <r>
      <rPr>
        <b/>
        <u/>
        <sz val="14"/>
        <color theme="1"/>
        <rFont val="Arial"/>
        <family val="2"/>
      </rPr>
      <t>__Amended Dates__</t>
    </r>
    <r>
      <rPr>
        <b/>
        <sz val="14"/>
        <color theme="1"/>
        <rFont val="Arial"/>
        <family val="2"/>
      </rPr>
      <t xml:space="preserve">
|
Start    |     End</t>
    </r>
  </si>
  <si>
    <t>Fees- DAS approval required</t>
  </si>
  <si>
    <t>first public hearing - at least 30 days AFTER comment opens; DEQ standard 17 days after Bulletin Notice published</t>
  </si>
  <si>
    <t>On date filed or later specified date</t>
  </si>
  <si>
    <t>Staff report due to EQCC</t>
  </si>
  <si>
    <t>notifies DA, PL, UMGR of Director's decision</t>
  </si>
  <si>
    <t>posts DEQ Rulemaking Plan on Rules and Regulations web page and Rulemaking SP page</t>
  </si>
  <si>
    <t>after director approval, sends informational email to:
- Leadership Team
- all managers who make rules
- Communications
-EQC coordinator to include in monthly Director's Report
-Cc… DA, PL, RGL</t>
  </si>
  <si>
    <t>send draft notification email to Director for approval, include:
- Web page link
- DEQ Rulemaking Plan
- CONSIDERATIONS and RESOURCES Summary pages</t>
  </si>
  <si>
    <r>
      <t>Preplanning for Hearings (</t>
    </r>
    <r>
      <rPr>
        <sz val="12"/>
        <color theme="1"/>
        <rFont val="Arial"/>
        <family val="2"/>
      </rPr>
      <t>90 days before 1st hearing)</t>
    </r>
  </si>
  <si>
    <t>emails AC.EQC.INVITATION to sign up for Advisory Committee (min. 14 days before meeting)</t>
  </si>
  <si>
    <t>sends AC.AFFECTED.PARTIES.INVITATION to GovDelivery topic (min. 14 days before meeting)</t>
  </si>
  <si>
    <t>Advisory Committee meeting (min. 60 days before filing notice)</t>
  </si>
  <si>
    <t>Advisory Committee work session (120 days before meeting)</t>
  </si>
  <si>
    <t>approves deliverables including AC.ROSTER (97 days before meeting)</t>
  </si>
  <si>
    <t>emails AC.MEMBER.INVITATION with links and instructions (60) days before meeting)</t>
  </si>
  <si>
    <t>forwards notice package to UMGR for review (6 weeks before filing notice)</t>
  </si>
  <si>
    <t>opens public comment by notifying agency rulemaking list that includes:</t>
  </si>
  <si>
    <t>emails Key Legislators with Return Receipt (redirects receipt to PL)</t>
  </si>
  <si>
    <t>Leg. Liason</t>
  </si>
  <si>
    <t>submits notice to SOS for publication in Oregon Bulletin (not later than 15th of the month for publication the following month)</t>
  </si>
  <si>
    <t>Hearing 1</t>
  </si>
  <si>
    <t>submitting newspaper notices to contractor (14 days before filing notice- min. 30 days before hearing)</t>
  </si>
  <si>
    <t>draft newspaper ads</t>
  </si>
  <si>
    <t>(begin 90 days before filing notice)</t>
  </si>
  <si>
    <t xml:space="preserve">coordinates retiring Q-Time number(s) with BudgetAnalyst </t>
  </si>
  <si>
    <t>first public hearing - at least 30 days AFTER comment opens; DEQ standard 16 days after Bulletin Notice published</t>
  </si>
  <si>
    <t>submit newspaper notices to contractor (14 days before filing notice- min. 30 days before hearing)</t>
  </si>
  <si>
    <t>begin drafting rules and notice</t>
  </si>
  <si>
    <t xml:space="preserve">schedules/facilitates meeting with team, Communications, Rules Group to discuss/determine need for:
-communications plan
-message map
-newspaper ads
-news release
-social media
-rulemaking/program web page
-informational meetings
</t>
  </si>
  <si>
    <t>RGL, PL</t>
  </si>
  <si>
    <t>send web request to create rulemaking, advisory committee web pages</t>
  </si>
  <si>
    <t>send web request to create rulemaking, comment web pages</t>
  </si>
  <si>
    <t>if no advisory committee, submit web request for rulemaking and comment web page</t>
  </si>
  <si>
    <t>emails AC.MEMBER.INVITATION with links and instructions (60) days before meeting) to AC members</t>
  </si>
  <si>
    <t>Public Comment Closes</t>
  </si>
  <si>
    <t>Staff report due to EQCC (5 weeks before EQC)</t>
  </si>
  <si>
    <t>approves completing Resources and Considerations worksheets</t>
  </si>
  <si>
    <t>emails DA approval or disapproval to ARC, UMGR, PL</t>
  </si>
  <si>
    <t>presents prioritized list to Director (3 times/yr.; Jan., May, Sept.)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</si>
  <si>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Communications Plan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</si>
  <si>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Social Media</t>
    </r>
  </si>
  <si>
    <t>approves deliverables including AC.ROSTER (90 days before meeting)</t>
  </si>
  <si>
    <t xml:space="preserve">establishes SharePoint sub-site    -simple email to web support (Michele T. - 4.2015)                        </t>
  </si>
  <si>
    <t>Preplanning for Hearings</t>
  </si>
  <si>
    <t>Initial Rule Work</t>
  </si>
  <si>
    <t>Public Notice</t>
  </si>
  <si>
    <t>Preview Period</t>
  </si>
  <si>
    <t>Links to Task Headings</t>
  </si>
  <si>
    <t>*Worksheet will populate dates under "Suggested Start Dates"
*If desired, manually fill in dates in "End" column
*Manually fill in desired dates under "Amended Dates"
*Find any term on sheet using control + F (find)
*"Summary" tab is overview of critical tasks and dates</t>
  </si>
  <si>
    <t>Amended Dates</t>
  </si>
  <si>
    <t>Start</t>
  </si>
  <si>
    <t>End</t>
  </si>
  <si>
    <r>
      <rPr>
        <b/>
        <u/>
        <sz val="14"/>
        <color theme="1"/>
        <rFont val="Arial"/>
        <family val="2"/>
      </rPr>
      <t>Suggested Dates</t>
    </r>
    <r>
      <rPr>
        <b/>
        <sz val="14"/>
        <color theme="1"/>
        <rFont val="Arial"/>
        <family val="2"/>
      </rPr>
      <t xml:space="preserve">  </t>
    </r>
  </si>
  <si>
    <r>
      <rPr>
        <sz val="12"/>
        <color theme="1"/>
        <rFont val="Times New Roman"/>
        <family val="1"/>
      </rPr>
      <t>Enter notice publication date under Suggested "</t>
    </r>
    <r>
      <rPr>
        <u/>
        <sz val="11"/>
        <color theme="10"/>
        <rFont val="Calibri"/>
        <family val="2"/>
        <scheme val="minor"/>
      </rPr>
      <t>Notice Published</t>
    </r>
    <r>
      <rPr>
        <sz val="12"/>
        <color theme="1"/>
        <rFont val="Times New Roman"/>
        <family val="1"/>
      </rPr>
      <t>" Date</t>
    </r>
  </si>
  <si>
    <r>
      <rPr>
        <sz val="12"/>
        <color theme="1"/>
        <rFont val="Times New Roman"/>
        <family val="1"/>
      </rPr>
      <t>Enter EQC date under Suggested "</t>
    </r>
    <r>
      <rPr>
        <u/>
        <sz val="12"/>
        <color theme="10"/>
        <rFont val="Calibri"/>
        <family val="2"/>
        <scheme val="minor"/>
      </rPr>
      <t>EQC Meeting</t>
    </r>
    <r>
      <rPr>
        <sz val="12"/>
        <color theme="1"/>
        <rFont val="Calibri"/>
        <family val="2"/>
        <scheme val="minor"/>
      </rPr>
      <t>"</t>
    </r>
    <r>
      <rPr>
        <sz val="12"/>
        <color theme="1"/>
        <rFont val="Times New Roman"/>
        <family val="1"/>
      </rPr>
      <t xml:space="preserve"> Date</t>
    </r>
  </si>
  <si>
    <t>Schedule of Tasks</t>
  </si>
  <si>
    <r>
      <rPr>
        <b/>
        <sz val="14"/>
        <color theme="0"/>
        <rFont val="Arial"/>
        <family val="2"/>
      </rPr>
      <t>Preplanning for Hearings</t>
    </r>
    <r>
      <rPr>
        <b/>
        <sz val="12"/>
        <color theme="0"/>
        <rFont val="Arial"/>
        <family val="2"/>
      </rPr>
      <t xml:space="preserve"> (</t>
    </r>
    <r>
      <rPr>
        <sz val="12"/>
        <color theme="0"/>
        <rFont val="Arial"/>
        <family val="2"/>
      </rPr>
      <t>90 days before 1st hearing)</t>
    </r>
  </si>
  <si>
    <r>
      <rPr>
        <b/>
        <sz val="14"/>
        <color theme="0"/>
        <rFont val="Arial"/>
        <family val="2"/>
      </rPr>
      <t>Initial Rule Work</t>
    </r>
    <r>
      <rPr>
        <b/>
        <sz val="12"/>
        <color theme="0"/>
        <rFont val="Arial"/>
        <family val="2"/>
      </rPr>
      <t xml:space="preserve"> (</t>
    </r>
    <r>
      <rPr>
        <sz val="12"/>
        <color theme="0"/>
        <rFont val="Arial"/>
        <family val="2"/>
      </rPr>
      <t>4 mos. Before filing notice)</t>
    </r>
  </si>
  <si>
    <r>
      <rPr>
        <b/>
        <sz val="14"/>
        <color theme="0"/>
        <rFont val="Arial"/>
        <family val="2"/>
      </rPr>
      <t>Public Notice</t>
    </r>
    <r>
      <rPr>
        <b/>
        <sz val="12"/>
        <color theme="0"/>
        <rFont val="Arial"/>
        <family val="2"/>
      </rPr>
      <t xml:space="preserve"> 
 not required for  temporary rules</t>
    </r>
  </si>
  <si>
    <r>
      <rPr>
        <b/>
        <sz val="14"/>
        <color theme="0"/>
        <rFont val="Arial"/>
        <family val="2"/>
      </rPr>
      <t>Preview Period</t>
    </r>
    <r>
      <rPr>
        <b/>
        <sz val="12"/>
        <color theme="0"/>
        <rFont val="Arial"/>
        <family val="2"/>
      </rPr>
      <t xml:space="preserve">
 (leadership review)  - 5-7 days</t>
    </r>
  </si>
  <si>
    <r>
      <rPr>
        <b/>
        <sz val="14"/>
        <color theme="0"/>
        <rFont val="Arial"/>
        <family val="2"/>
      </rPr>
      <t>Initial Rule Work</t>
    </r>
    <r>
      <rPr>
        <b/>
        <sz val="12"/>
        <color theme="0"/>
        <rFont val="Arial"/>
        <family val="2"/>
      </rPr>
      <t xml:space="preserve">
 (</t>
    </r>
    <r>
      <rPr>
        <sz val="12"/>
        <color theme="0"/>
        <rFont val="Arial"/>
        <family val="2"/>
      </rPr>
      <t>4 mos. Before filing notice)</t>
    </r>
  </si>
  <si>
    <r>
      <rPr>
        <b/>
        <sz val="14"/>
        <color theme="0"/>
        <rFont val="Arial"/>
        <family val="2"/>
      </rPr>
      <t>Advisory Committee</t>
    </r>
    <r>
      <rPr>
        <b/>
        <sz val="12"/>
        <color theme="0"/>
        <rFont val="Arial"/>
        <family val="2"/>
      </rPr>
      <t xml:space="preserve">
 (</t>
    </r>
    <r>
      <rPr>
        <sz val="12"/>
        <color theme="0"/>
        <rFont val="Arial"/>
        <family val="2"/>
      </rPr>
      <t>4 mos. before filing notice)</t>
    </r>
  </si>
  <si>
    <t xml:space="preserve">close public comment </t>
  </si>
  <si>
    <t>EQC meeting</t>
  </si>
  <si>
    <r>
      <t xml:space="preserve">CodeName: 
</t>
    </r>
    <r>
      <rPr>
        <sz val="11"/>
        <color theme="1"/>
        <rFont val="Arial"/>
        <family val="2"/>
      </rPr>
      <t>(abbreviated name)</t>
    </r>
    <r>
      <rPr>
        <sz val="14"/>
        <color theme="1"/>
        <rFont val="Arial"/>
        <family val="2"/>
      </rPr>
      <t xml:space="preserve">
</t>
    </r>
  </si>
  <si>
    <t>Chronological List</t>
  </si>
  <si>
    <t>approves AC deliverables including AC.ROSTER (97 days before meeting)</t>
  </si>
  <si>
    <t>Preplanning for Hearings (90 days before 1st hearing)</t>
  </si>
  <si>
    <t>sends EMAIL.DAS.APPROVAL with Fee Approval Packet attached  (30 days before filing notice)</t>
  </si>
  <si>
    <t>Public hearing</t>
  </si>
  <si>
    <t xml:space="preserve">Staff report - initiates management review and approval: UMGR and DA </t>
  </si>
  <si>
    <r>
      <rPr>
        <b/>
        <sz val="14"/>
        <color theme="0"/>
        <rFont val="Arial"/>
        <family val="2"/>
      </rPr>
      <t>Public Notice</t>
    </r>
    <r>
      <rPr>
        <b/>
        <sz val="12"/>
        <color theme="0"/>
        <rFont val="Arial"/>
        <family val="2"/>
      </rPr>
      <t xml:space="preserve"> 
</t>
    </r>
    <r>
      <rPr>
        <sz val="12"/>
        <color theme="0"/>
        <rFont val="Arial"/>
        <family val="2"/>
      </rPr>
      <t>- not required for temporary rules</t>
    </r>
    <r>
      <rPr>
        <b/>
        <sz val="12"/>
        <color theme="0"/>
        <rFont val="Arial"/>
        <family val="2"/>
      </rPr>
      <t xml:space="preserve">
</t>
    </r>
    <r>
      <rPr>
        <sz val="12"/>
        <color theme="0"/>
        <rFont val="Arial"/>
        <family val="2"/>
      </rPr>
      <t>(begin 90 days before filing notice)</t>
    </r>
  </si>
  <si>
    <t xml:space="preserve"> EQC meeting</t>
  </si>
  <si>
    <r>
      <rPr>
        <sz val="12"/>
        <color theme="1"/>
        <rFont val="Times New Roman"/>
        <family val="1"/>
      </rPr>
      <t>Public Notice</t>
    </r>
    <r>
      <rPr>
        <b/>
        <sz val="14"/>
        <color theme="1"/>
        <rFont val="Arial"/>
        <family val="2"/>
      </rPr>
      <t xml:space="preserve">
-</t>
    </r>
    <r>
      <rPr>
        <sz val="11"/>
        <color theme="1"/>
        <rFont val="Arial"/>
        <family val="2"/>
      </rPr>
      <t>not required for temporary rules</t>
    </r>
    <r>
      <rPr>
        <b/>
        <sz val="11"/>
        <color theme="1"/>
        <rFont val="Arial"/>
        <family val="2"/>
      </rPr>
      <t xml:space="preserve">
-</t>
    </r>
    <r>
      <rPr>
        <sz val="11"/>
        <color theme="1"/>
        <rFont val="Arial"/>
        <family val="2"/>
      </rPr>
      <t>begin 90 days before filing notice</t>
    </r>
  </si>
  <si>
    <r>
      <t>Advisory Committee</t>
    </r>
    <r>
      <rPr>
        <b/>
        <sz val="14"/>
        <color theme="1"/>
        <rFont val="Times New Roman"/>
        <family val="1"/>
      </rPr>
      <t xml:space="preserve">
-</t>
    </r>
    <r>
      <rPr>
        <sz val="12"/>
        <color theme="1"/>
        <rFont val="Times New Roman"/>
        <family val="1"/>
      </rPr>
      <t>work session (120 days before meeting)</t>
    </r>
  </si>
  <si>
    <t>Fees - leads development of:</t>
  </si>
  <si>
    <r>
      <t xml:space="preserve">Start rule writing </t>
    </r>
    <r>
      <rPr>
        <b/>
        <sz val="14"/>
        <color theme="1"/>
        <rFont val="Times New Roman"/>
        <family val="1"/>
      </rPr>
      <t xml:space="preserve">
</t>
    </r>
    <r>
      <rPr>
        <sz val="12"/>
        <color theme="1"/>
        <rFont val="Times New Roman"/>
        <family val="1"/>
      </rPr>
      <t>-4 mos. before filing notice
discuss requirements for EQC faciliated hearing</t>
    </r>
  </si>
  <si>
    <t xml:space="preserve">Communications Planning:
schedules/facilitates meeting with team, Communications, Rules Group to discuss/determine need for:
-communications plan
-message map
-newspaper ads
-news release
-social media
-rulemaking/program web page
-informational meetings
</t>
  </si>
  <si>
    <r>
      <t>Preview Period:</t>
    </r>
    <r>
      <rPr>
        <b/>
        <sz val="14"/>
        <color theme="1"/>
        <rFont val="Times New Roman"/>
        <family val="1"/>
      </rPr>
      <t xml:space="preserve">
</t>
    </r>
    <r>
      <rPr>
        <sz val="12"/>
        <color theme="1"/>
        <rFont val="Times New Roman"/>
        <family val="1"/>
      </rPr>
      <t xml:space="preserve">(leadership review)  - 5-7 days
sends EMAIL.PREVIEW to:
-Director, DA, Leadership Team, EQCC
-Cc… all contributing and affected staff
-saves Email.Preview .pdf to Rule_Development  - 4- Notice
</t>
    </r>
  </si>
  <si>
    <r>
      <t xml:space="preserve">draft newspaper ads; designate newspapers
</t>
    </r>
    <r>
      <rPr>
        <b/>
        <sz val="12"/>
        <color theme="1"/>
        <rFont val="Times New Roman"/>
        <family val="1"/>
      </rPr>
      <t xml:space="preserve">ADS are not always required. </t>
    </r>
    <r>
      <rPr>
        <sz val="12"/>
        <color theme="1"/>
        <rFont val="Times New Roman"/>
        <family val="1"/>
      </rPr>
      <t>They are only required for SIP rulemakings (40 CFR 51.102) - notice 30 days before hearing - ("notice given to the public by prominent advertisement in the area affected, announcing the dates, times, and places of such hearings"); or for rules that affect a specified gegraphical area.</t>
    </r>
  </si>
  <si>
    <t>ID</t>
  </si>
  <si>
    <t>Title</t>
  </si>
  <si>
    <t>Location</t>
  </si>
  <si>
    <t>Start Time</t>
  </si>
  <si>
    <t>Description</t>
  </si>
  <si>
    <t>Recurrence</t>
  </si>
  <si>
    <t>Workspace</t>
  </si>
  <si>
    <t>Category</t>
  </si>
  <si>
    <t>Resources</t>
  </si>
  <si>
    <t>Free/Busy</t>
  </si>
  <si>
    <t>Check Double Booking</t>
  </si>
  <si>
    <t>Comments</t>
  </si>
  <si>
    <t>URL</t>
  </si>
  <si>
    <t>Attachments</t>
  </si>
  <si>
    <t>Attendees</t>
  </si>
  <si>
    <t>End Time</t>
  </si>
  <si>
    <t>All Day Event</t>
  </si>
  <si>
    <t>Notice published in Oregon Bulletin</t>
  </si>
  <si>
    <t>xxxx</t>
  </si>
  <si>
    <t>`</t>
  </si>
  <si>
    <t>SUBMIT FINAL VERSION OF ALL DOCUMENTS FOR PUBLICATION</t>
  </si>
  <si>
    <t>COMPLETES FINAL REVIEW OF ALL DOCUMENTS FOR PUBLICATION</t>
  </si>
  <si>
    <t>COMPLETES FINAL VERSION OF ALL DOCUMENTS</t>
  </si>
  <si>
    <t>COMPLETE FINAL REVIEW OF ALL DOCUMENTS FOR PUBLICATION</t>
  </si>
  <si>
    <t>SUBMIT FINAL VERSIONS OF ALL DOCUMENTS FOR PUBLICATION</t>
  </si>
  <si>
    <t>COMPLETE FINAL VERSION OF ALL DOCUMENTS</t>
  </si>
  <si>
    <t>COMPLETE FINAL REVIEW OF ALL DOCUMENTS</t>
  </si>
  <si>
    <t>Leads development of Fee Approval Packet</t>
  </si>
  <si>
    <t>Obtains review of fee packet by UMGR and RGL</t>
  </si>
  <si>
    <t>Finalizes fee packet</t>
  </si>
  <si>
    <t>Submits Part I of fee packet to DAS</t>
  </si>
  <si>
    <t>Submits Part II of fee packet to DAS ( not later than 10 days after EQC)</t>
  </si>
  <si>
    <t>SIP Coord</t>
  </si>
  <si>
    <t>Submit SIP development plan to EPA</t>
  </si>
  <si>
    <t>Submit draft rules and notice to EPA</t>
  </si>
  <si>
    <t>Submit adopted rules and SIP info to EPA</t>
  </si>
  <si>
    <t>Lead development of fee approval packet</t>
  </si>
  <si>
    <t>Obtain review of fee packet by UMGR and RGL</t>
  </si>
  <si>
    <t>Finalize fee packet</t>
  </si>
  <si>
    <t>Submit Part I of fee packet to DAS</t>
  </si>
  <si>
    <t>Submit Part II of fee packet to DAS</t>
  </si>
  <si>
    <t>Submit adopted rules and SIP docs to EPA</t>
  </si>
  <si>
    <t>Lead development of Fee approval packet</t>
  </si>
  <si>
    <t>Obtain UMGR and RGL review of fee packet</t>
  </si>
  <si>
    <t>Submit fee packet Part I to DAS</t>
  </si>
  <si>
    <t>Submit fee packet Part II to DAS</t>
  </si>
  <si>
    <t>Submit draft rules and notice to Epa</t>
  </si>
  <si>
    <t>Obtain review of UMGR and RGL review of fee packet</t>
  </si>
  <si>
    <t>Submit fee Packet Part I to DAS</t>
  </si>
  <si>
    <t>Submit fee packet part II to DAS</t>
  </si>
  <si>
    <t>Have web team provide preview file (.mht file) before publishing web page</t>
  </si>
  <si>
    <t>Save copy of rulemaking Home Page as .mht file in "Web Pages" folder in this rulemaking's folder in the Rulemaking Development drive.</t>
  </si>
  <si>
    <t>If hearing after hours at DEQ HQ, request guard using Guard Request Procedure</t>
  </si>
  <si>
    <t>TitleVCPI2016</t>
  </si>
  <si>
    <t>Title V CPI 2016</t>
  </si>
  <si>
    <t>N</t>
  </si>
  <si>
    <t>Y</t>
  </si>
  <si>
    <t>S</t>
  </si>
  <si>
    <t>P</t>
  </si>
  <si>
    <t>N/A</t>
  </si>
</sst>
</file>

<file path=xl/styles.xml><?xml version="1.0" encoding="utf-8"?>
<styleSheet xmlns="http://schemas.openxmlformats.org/spreadsheetml/2006/main">
  <fonts count="35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u/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sz val="11"/>
      <color theme="0"/>
      <name val="Calibri"/>
      <family val="2"/>
      <scheme val="minor"/>
    </font>
    <font>
      <sz val="12"/>
      <color theme="0"/>
      <name val="Times New Roman"/>
      <family val="1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4"/>
      <color theme="0"/>
      <name val="Times New Roman"/>
      <family val="1"/>
    </font>
    <font>
      <sz val="14"/>
      <color theme="0"/>
      <name val="Calibri"/>
      <family val="2"/>
      <scheme val="minor"/>
    </font>
    <font>
      <sz val="14"/>
      <color theme="0"/>
      <name val="Arial"/>
      <family val="2"/>
    </font>
    <font>
      <b/>
      <sz val="12"/>
      <color theme="0"/>
      <name val="Times New Roman"/>
      <family val="1"/>
    </font>
    <font>
      <b/>
      <sz val="14"/>
      <color theme="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i/>
      <sz val="14"/>
      <color theme="1"/>
      <name val="Arial"/>
      <family val="2"/>
    </font>
    <font>
      <sz val="12"/>
      <color theme="1"/>
      <name val="Times New Roman"/>
    </font>
    <font>
      <b/>
      <sz val="12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indexed="22"/>
        <bgColor indexed="0"/>
      </patternFill>
    </fill>
  </fills>
  <borders count="45">
    <border>
      <left/>
      <right/>
      <top/>
      <bottom/>
      <diagonal/>
    </border>
    <border>
      <left/>
      <right/>
      <top/>
      <bottom style="medium">
        <color rgb="FFA8D08D"/>
      </bottom>
      <diagonal/>
    </border>
    <border>
      <left/>
      <right/>
      <top style="medium">
        <color rgb="FFA8D08D"/>
      </top>
      <bottom style="medium">
        <color rgb="FFA8D08D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 style="medium">
        <color rgb="FFA8D08D"/>
      </bottom>
      <diagonal/>
    </border>
    <border>
      <left style="double">
        <color auto="1"/>
      </left>
      <right/>
      <top style="medium">
        <color rgb="FFA8D08D"/>
      </top>
      <bottom style="medium">
        <color rgb="FFA8D08D"/>
      </bottom>
      <diagonal/>
    </border>
    <border>
      <left style="double">
        <color auto="1"/>
      </left>
      <right/>
      <top/>
      <bottom style="medium">
        <color rgb="FFA8D08D"/>
      </bottom>
      <diagonal/>
    </border>
    <border>
      <left style="double">
        <color theme="1"/>
      </left>
      <right style="double">
        <color auto="1"/>
      </right>
      <top/>
      <bottom/>
      <diagonal/>
    </border>
    <border>
      <left style="double">
        <color theme="1"/>
      </left>
      <right style="double">
        <color theme="1"/>
      </right>
      <top/>
      <bottom style="medium">
        <color rgb="FFA8D08D"/>
      </bottom>
      <diagonal/>
    </border>
    <border>
      <left style="double">
        <color theme="1"/>
      </left>
      <right style="double">
        <color theme="1"/>
      </right>
      <top/>
      <bottom/>
      <diagonal/>
    </border>
    <border>
      <left/>
      <right style="double">
        <color theme="1"/>
      </right>
      <top style="medium">
        <color rgb="FFA8D08D"/>
      </top>
      <bottom style="medium">
        <color rgb="FFA8D08D"/>
      </bottom>
      <diagonal/>
    </border>
    <border>
      <left style="double">
        <color theme="1"/>
      </left>
      <right/>
      <top style="medium">
        <color rgb="FFA8D08D"/>
      </top>
      <bottom style="medium">
        <color rgb="FFA8D08D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 style="double">
        <color auto="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 style="double">
        <color theme="1"/>
      </left>
      <right style="double">
        <color theme="1"/>
      </right>
      <top style="thin">
        <color theme="9" tint="-0.24994659260841701"/>
      </top>
      <bottom style="thin">
        <color theme="9" tint="-0.24994659260841701"/>
      </bottom>
      <diagonal/>
    </border>
    <border>
      <left/>
      <right style="double">
        <color theme="1"/>
      </right>
      <top/>
      <bottom/>
      <diagonal/>
    </border>
    <border>
      <left style="double">
        <color theme="1"/>
      </left>
      <right style="double">
        <color theme="1"/>
      </right>
      <top style="medium">
        <color rgb="FFA8D08D"/>
      </top>
      <bottom style="medium">
        <color rgb="FFA8D08D"/>
      </bottom>
      <diagonal/>
    </border>
    <border>
      <left style="double">
        <color theme="1"/>
      </left>
      <right/>
      <top/>
      <bottom style="medium">
        <color rgb="FFA8D08D"/>
      </bottom>
      <diagonal/>
    </border>
    <border>
      <left/>
      <right style="double">
        <color theme="1"/>
      </right>
      <top/>
      <bottom style="medium">
        <color rgb="FFA8D08D"/>
      </bottom>
      <diagonal/>
    </border>
    <border>
      <left/>
      <right/>
      <top/>
      <bottom style="double">
        <color theme="1"/>
      </bottom>
      <diagonal/>
    </border>
    <border>
      <left style="double">
        <color theme="1"/>
      </left>
      <right style="double">
        <color theme="1"/>
      </right>
      <top/>
      <bottom style="double">
        <color theme="1"/>
      </bottom>
      <diagonal/>
    </border>
    <border>
      <left style="double">
        <color auto="1"/>
      </left>
      <right/>
      <top/>
      <bottom style="double">
        <color theme="1"/>
      </bottom>
      <diagonal/>
    </border>
    <border>
      <left/>
      <right style="double">
        <color theme="1"/>
      </right>
      <top/>
      <bottom style="double">
        <color theme="1"/>
      </bottom>
      <diagonal/>
    </border>
    <border>
      <left style="double">
        <color theme="1"/>
      </left>
      <right/>
      <top/>
      <bottom style="double">
        <color theme="1"/>
      </bottom>
      <diagonal/>
    </border>
    <border>
      <left style="double">
        <color theme="1"/>
      </left>
      <right/>
      <top/>
      <bottom/>
      <diagonal/>
    </border>
    <border>
      <left style="thick">
        <color theme="1"/>
      </left>
      <right style="double">
        <color auto="1"/>
      </right>
      <top/>
      <bottom/>
      <diagonal/>
    </border>
    <border>
      <left style="thick">
        <color theme="1"/>
      </left>
      <right style="double">
        <color auto="1"/>
      </right>
      <top/>
      <bottom style="double">
        <color theme="1"/>
      </bottom>
      <diagonal/>
    </border>
    <border>
      <left style="thick">
        <color theme="1"/>
      </left>
      <right style="double">
        <color auto="1"/>
      </right>
      <top/>
      <bottom style="medium">
        <color rgb="FFA8D08D"/>
      </bottom>
      <diagonal/>
    </border>
    <border>
      <left style="thick">
        <color theme="1"/>
      </left>
      <right style="double">
        <color auto="1"/>
      </right>
      <top style="medium">
        <color rgb="FFA8D08D"/>
      </top>
      <bottom/>
      <diagonal/>
    </border>
    <border>
      <left style="double">
        <color theme="1"/>
      </left>
      <right style="double">
        <color auto="1"/>
      </right>
      <top/>
      <bottom style="medium">
        <color rgb="FFA8D08D"/>
      </bottom>
      <diagonal/>
    </border>
    <border>
      <left style="double">
        <color theme="1"/>
      </left>
      <right style="double">
        <color auto="1"/>
      </right>
      <top style="medium">
        <color rgb="FFA8D08D"/>
      </top>
      <bottom/>
      <diagonal/>
    </border>
    <border>
      <left style="double">
        <color theme="1"/>
      </left>
      <right style="double">
        <color auto="1"/>
      </right>
      <top style="thin">
        <color theme="9" tint="-0.24994659260841701"/>
      </top>
      <bottom style="thin">
        <color theme="9" tint="-0.24994659260841701"/>
      </bottom>
      <diagonal/>
    </border>
    <border>
      <left/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9" tint="-0.24994659260841701"/>
      </left>
      <right/>
      <top style="hair">
        <color theme="9" tint="-0.24994659260841701"/>
      </top>
      <bottom style="hair">
        <color theme="9" tint="-0.24994659260841701"/>
      </bottom>
      <diagonal/>
    </border>
    <border>
      <left/>
      <right style="hair">
        <color theme="9" tint="-0.24994659260841701"/>
      </right>
      <top style="hair">
        <color theme="9" tint="-0.24994659260841701"/>
      </top>
      <bottom/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/>
      <diagonal/>
    </border>
    <border>
      <left style="hair">
        <color theme="9" tint="-0.24994659260841701"/>
      </left>
      <right/>
      <top style="hair">
        <color theme="9" tint="-0.24994659260841701"/>
      </top>
      <bottom/>
      <diagonal/>
    </border>
    <border>
      <left style="hair">
        <color theme="9" tint="-0.24994659260841701"/>
      </left>
      <right style="hair">
        <color theme="9" tint="-0.24994659260841701"/>
      </right>
      <top style="thin">
        <color theme="9"/>
      </top>
      <bottom style="hair">
        <color theme="9" tint="-0.24994659260841701"/>
      </bottom>
      <diagonal/>
    </border>
    <border>
      <left/>
      <right style="hair">
        <color theme="9" tint="-0.24994659260841701"/>
      </right>
      <top style="thin">
        <color theme="9"/>
      </top>
      <bottom style="hair">
        <color theme="9" tint="-0.24994659260841701"/>
      </bottom>
      <diagonal/>
    </border>
    <border>
      <left style="hair">
        <color theme="9" tint="-0.24994659260841701"/>
      </left>
      <right/>
      <top style="thin">
        <color theme="9"/>
      </top>
      <bottom style="hair">
        <color theme="9" tint="-0.2499465926084170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 style="thin">
        <color theme="9" tint="0.39997558519241921"/>
      </bottom>
      <diagonal/>
    </border>
    <border>
      <left style="double">
        <color auto="1"/>
      </left>
      <right/>
      <top style="thin">
        <color theme="9" tint="0.39997558519241921"/>
      </top>
      <bottom style="hair">
        <color theme="9" tint="-0.24994659260841701"/>
      </bottom>
      <diagonal/>
    </border>
    <border>
      <left style="thick">
        <color theme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30" fillId="0" borderId="0"/>
  </cellStyleXfs>
  <cellXfs count="347">
    <xf numFmtId="0" fontId="0" fillId="0" borderId="0" xfId="0"/>
    <xf numFmtId="0" fontId="0" fillId="0" borderId="15" xfId="0" applyBorder="1"/>
    <xf numFmtId="0" fontId="0" fillId="0" borderId="0" xfId="0" applyFont="1" applyFill="1" applyAlignment="1">
      <alignment wrapText="1"/>
    </xf>
    <xf numFmtId="0" fontId="1" fillId="0" borderId="4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wrapText="1"/>
    </xf>
    <xf numFmtId="0" fontId="0" fillId="0" borderId="7" xfId="0" applyFont="1" applyFill="1" applyBorder="1" applyAlignment="1">
      <alignment wrapText="1"/>
    </xf>
    <xf numFmtId="0" fontId="0" fillId="0" borderId="19" xfId="0" applyFont="1" applyFill="1" applyBorder="1" applyAlignment="1">
      <alignment wrapText="1"/>
    </xf>
    <xf numFmtId="0" fontId="11" fillId="0" borderId="23" xfId="0" applyFont="1" applyFill="1" applyBorder="1" applyAlignment="1" applyProtection="1">
      <alignment horizontal="centerContinuous" vertical="center" wrapText="1"/>
      <protection locked="0"/>
    </xf>
    <xf numFmtId="0" fontId="0" fillId="0" borderId="19" xfId="0" applyFill="1" applyBorder="1" applyAlignment="1" applyProtection="1">
      <alignment horizontal="centerContinuous" vertical="center" wrapText="1"/>
      <protection locked="0"/>
    </xf>
    <xf numFmtId="0" fontId="3" fillId="0" borderId="20" xfId="0" applyFont="1" applyFill="1" applyBorder="1" applyAlignment="1" applyProtection="1">
      <alignment horizontal="center" vertical="center" wrapText="1"/>
      <protection locked="0"/>
    </xf>
    <xf numFmtId="0" fontId="3" fillId="0" borderId="23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vertical="center" wrapText="1"/>
      <protection locked="0"/>
    </xf>
    <xf numFmtId="0" fontId="1" fillId="0" borderId="17" xfId="0" applyFont="1" applyFill="1" applyBorder="1" applyAlignment="1" applyProtection="1">
      <alignment vertical="center" wrapText="1"/>
      <protection locked="0"/>
    </xf>
    <xf numFmtId="0" fontId="1" fillId="0" borderId="18" xfId="0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3" fillId="0" borderId="17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4" fontId="1" fillId="0" borderId="1" xfId="0" applyNumberFormat="1" applyFont="1" applyFill="1" applyBorder="1" applyAlignment="1" applyProtection="1">
      <alignment vertical="center" wrapText="1"/>
      <protection locked="0"/>
    </xf>
    <xf numFmtId="14" fontId="1" fillId="0" borderId="17" xfId="0" applyNumberFormat="1" applyFont="1" applyFill="1" applyBorder="1" applyAlignment="1" applyProtection="1">
      <alignment vertical="center" wrapText="1"/>
      <protection locked="0"/>
    </xf>
    <xf numFmtId="1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1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0" xfId="0" applyNumberFormat="1" applyFont="1" applyFill="1" applyBorder="1" applyAlignment="1" applyProtection="1">
      <alignment vertical="center" wrapText="1"/>
      <protection locked="0"/>
    </xf>
    <xf numFmtId="14" fontId="1" fillId="0" borderId="24" xfId="0" applyNumberFormat="1" applyFont="1" applyFill="1" applyBorder="1" applyAlignment="1" applyProtection="1">
      <alignment vertical="center" wrapText="1"/>
      <protection locked="0"/>
    </xf>
    <xf numFmtId="14" fontId="7" fillId="0" borderId="0" xfId="0" applyNumberFormat="1" applyFont="1" applyFill="1" applyBorder="1" applyAlignment="1" applyProtection="1">
      <alignment horizontal="left" vertical="center" wrapText="1"/>
      <protection locked="0"/>
    </xf>
    <xf numFmtId="14" fontId="7" fillId="0" borderId="24" xfId="0" applyNumberFormat="1" applyFont="1" applyFill="1" applyBorder="1" applyAlignment="1" applyProtection="1">
      <alignment horizontal="left" vertical="center" wrapText="1"/>
      <protection locked="0"/>
    </xf>
    <xf numFmtId="14" fontId="7" fillId="0" borderId="1" xfId="0" applyNumberFormat="1" applyFont="1" applyFill="1" applyBorder="1" applyAlignment="1" applyProtection="1">
      <alignment horizontal="left" vertical="center" wrapText="1"/>
      <protection locked="0"/>
    </xf>
    <xf numFmtId="14" fontId="7" fillId="0" borderId="17" xfId="0" applyNumberFormat="1" applyFont="1" applyFill="1" applyBorder="1" applyAlignment="1" applyProtection="1">
      <alignment horizontal="left" vertical="center" wrapText="1"/>
      <protection locked="0"/>
    </xf>
    <xf numFmtId="1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6" fillId="0" borderId="17" xfId="0" applyNumberFormat="1" applyFont="1" applyFill="1" applyBorder="1" applyAlignment="1" applyProtection="1">
      <alignment horizontal="center" vertical="center" wrapText="1"/>
      <protection locked="0"/>
    </xf>
    <xf numFmtId="14" fontId="6" fillId="0" borderId="1" xfId="0" applyNumberFormat="1" applyFont="1" applyFill="1" applyBorder="1" applyAlignment="1" applyProtection="1">
      <alignment vertical="center" wrapText="1"/>
      <protection locked="0"/>
    </xf>
    <xf numFmtId="14" fontId="6" fillId="0" borderId="17" xfId="0" applyNumberFormat="1" applyFont="1" applyFill="1" applyBorder="1" applyAlignment="1" applyProtection="1">
      <alignment vertical="center" wrapText="1"/>
      <protection locked="0"/>
    </xf>
    <xf numFmtId="0" fontId="1" fillId="0" borderId="2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" fillId="0" borderId="24" xfId="0" applyFont="1" applyFill="1" applyBorder="1" applyAlignment="1" applyProtection="1">
      <alignment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14" fontId="2" fillId="0" borderId="6" xfId="0" applyNumberFormat="1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4" fontId="5" fillId="0" borderId="6" xfId="0" applyNumberFormat="1" applyFont="1" applyFill="1" applyBorder="1" applyAlignment="1" applyProtection="1">
      <alignment horizontal="center" vertical="center" wrapText="1"/>
    </xf>
    <xf numFmtId="14" fontId="1" fillId="0" borderId="6" xfId="0" applyNumberFormat="1" applyFont="1" applyFill="1" applyBorder="1" applyAlignment="1" applyProtection="1">
      <alignment horizontal="center" vertical="center" wrapText="1"/>
    </xf>
    <xf numFmtId="14" fontId="6" fillId="0" borderId="6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14" fontId="1" fillId="2" borderId="8" xfId="0" applyNumberFormat="1" applyFont="1" applyFill="1" applyBorder="1" applyAlignment="1" applyProtection="1">
      <alignment vertical="center" wrapText="1"/>
      <protection locked="0"/>
    </xf>
    <xf numFmtId="14" fontId="1" fillId="2" borderId="1" xfId="0" applyNumberFormat="1" applyFont="1" applyFill="1" applyBorder="1" applyAlignment="1" applyProtection="1">
      <alignment vertical="center" wrapText="1"/>
      <protection locked="0"/>
    </xf>
    <xf numFmtId="14" fontId="1" fillId="0" borderId="8" xfId="0" applyNumberFormat="1" applyFont="1" applyBorder="1" applyAlignment="1" applyProtection="1">
      <alignment vertical="center" wrapText="1"/>
      <protection locked="0"/>
    </xf>
    <xf numFmtId="14" fontId="1" fillId="0" borderId="1" xfId="0" applyNumberFormat="1" applyFont="1" applyBorder="1" applyAlignment="1" applyProtection="1">
      <alignment vertical="center" wrapText="1"/>
      <protection locked="0"/>
    </xf>
    <xf numFmtId="14" fontId="1" fillId="3" borderId="1" xfId="0" applyNumberFormat="1" applyFont="1" applyFill="1" applyBorder="1" applyAlignment="1" applyProtection="1">
      <alignment vertical="center" wrapText="1"/>
      <protection locked="0"/>
    </xf>
    <xf numFmtId="14" fontId="1" fillId="2" borderId="9" xfId="0" applyNumberFormat="1" applyFont="1" applyFill="1" applyBorder="1" applyAlignment="1" applyProtection="1">
      <alignment vertical="center" wrapText="1"/>
      <protection locked="0"/>
    </xf>
    <xf numFmtId="14" fontId="1" fillId="2" borderId="0" xfId="0" applyNumberFormat="1" applyFont="1" applyFill="1" applyBorder="1" applyAlignment="1" applyProtection="1">
      <alignment vertical="center" wrapText="1"/>
      <protection locked="0"/>
    </xf>
    <xf numFmtId="14" fontId="5" fillId="3" borderId="14" xfId="0" applyNumberFormat="1" applyFont="1" applyFill="1" applyBorder="1" applyAlignment="1" applyProtection="1">
      <alignment horizontal="center" vertical="center" wrapText="1"/>
      <protection locked="0"/>
    </xf>
    <xf numFmtId="14" fontId="5" fillId="3" borderId="12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8" xfId="0" applyNumberFormat="1" applyFont="1" applyBorder="1" applyAlignment="1" applyProtection="1">
      <alignment horizontal="center" vertical="center" wrapText="1"/>
      <protection locked="0"/>
    </xf>
    <xf numFmtId="14" fontId="5" fillId="0" borderId="1" xfId="0" applyNumberFormat="1" applyFont="1" applyBorder="1" applyAlignment="1" applyProtection="1">
      <alignment horizontal="center" vertical="center" wrapText="1"/>
      <protection locked="0"/>
    </xf>
    <xf numFmtId="14" fontId="1" fillId="0" borderId="9" xfId="0" applyNumberFormat="1" applyFont="1" applyBorder="1" applyAlignment="1" applyProtection="1">
      <alignment vertical="center" wrapText="1"/>
      <protection locked="0"/>
    </xf>
    <xf numFmtId="14" fontId="1" fillId="0" borderId="0" xfId="0" applyNumberFormat="1" applyFont="1" applyBorder="1" applyAlignment="1" applyProtection="1">
      <alignment vertical="center" wrapText="1"/>
      <protection locked="0"/>
    </xf>
    <xf numFmtId="14" fontId="7" fillId="0" borderId="9" xfId="0" applyNumberFormat="1" applyFont="1" applyBorder="1" applyAlignment="1" applyProtection="1">
      <alignment horizontal="left" vertical="center" wrapText="1"/>
      <protection locked="0"/>
    </xf>
    <xf numFmtId="14" fontId="7" fillId="0" borderId="0" xfId="0" applyNumberFormat="1" applyFont="1" applyBorder="1" applyAlignment="1" applyProtection="1">
      <alignment horizontal="left" vertical="center" wrapText="1"/>
      <protection locked="0"/>
    </xf>
    <xf numFmtId="14" fontId="7" fillId="0" borderId="8" xfId="0" applyNumberFormat="1" applyFont="1" applyBorder="1" applyAlignment="1" applyProtection="1">
      <alignment horizontal="left" vertical="center" wrapText="1"/>
      <protection locked="0"/>
    </xf>
    <xf numFmtId="14" fontId="7" fillId="0" borderId="1" xfId="0" applyNumberFormat="1" applyFont="1" applyBorder="1" applyAlignment="1" applyProtection="1">
      <alignment horizontal="left" vertical="center" wrapText="1"/>
      <protection locked="0"/>
    </xf>
    <xf numFmtId="14" fontId="6" fillId="2" borderId="8" xfId="0" applyNumberFormat="1" applyFont="1" applyFill="1" applyBorder="1" applyAlignment="1" applyProtection="1">
      <alignment horizontal="left" vertical="center" wrapText="1"/>
      <protection locked="0"/>
    </xf>
    <xf numFmtId="14" fontId="6" fillId="2" borderId="1" xfId="0" applyNumberFormat="1" applyFont="1" applyFill="1" applyBorder="1" applyAlignment="1" applyProtection="1">
      <alignment horizontal="left" vertical="center" wrapText="1"/>
      <protection locked="0"/>
    </xf>
    <xf numFmtId="14" fontId="6" fillId="2" borderId="8" xfId="0" applyNumberFormat="1" applyFont="1" applyFill="1" applyBorder="1" applyAlignment="1" applyProtection="1">
      <alignment horizontal="center" vertical="center" wrapText="1"/>
      <protection locked="0"/>
    </xf>
    <xf numFmtId="1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vertical="center" wrapText="1"/>
    </xf>
    <xf numFmtId="0" fontId="1" fillId="0" borderId="6" xfId="0" applyFont="1" applyBorder="1" applyAlignment="1" applyProtection="1">
      <alignment vertical="center" wrapText="1"/>
    </xf>
    <xf numFmtId="14" fontId="1" fillId="2" borderId="6" xfId="0" applyNumberFormat="1" applyFont="1" applyFill="1" applyBorder="1" applyAlignment="1" applyProtection="1">
      <alignment vertical="center" wrapText="1"/>
    </xf>
    <xf numFmtId="14" fontId="1" fillId="0" borderId="6" xfId="0" applyNumberFormat="1" applyFont="1" applyBorder="1" applyAlignment="1" applyProtection="1">
      <alignment vertical="center" wrapText="1"/>
    </xf>
    <xf numFmtId="14" fontId="1" fillId="3" borderId="6" xfId="0" applyNumberFormat="1" applyFont="1" applyFill="1" applyBorder="1" applyAlignment="1" applyProtection="1">
      <alignment vertical="center" wrapText="1"/>
    </xf>
    <xf numFmtId="14" fontId="1" fillId="2" borderId="3" xfId="0" applyNumberFormat="1" applyFont="1" applyFill="1" applyBorder="1" applyAlignment="1" applyProtection="1">
      <alignment vertical="top" wrapText="1"/>
    </xf>
    <xf numFmtId="14" fontId="1" fillId="3" borderId="13" xfId="0" applyNumberFormat="1" applyFont="1" applyFill="1" applyBorder="1" applyAlignment="1" applyProtection="1">
      <alignment horizontal="center" vertical="center" wrapText="1"/>
    </xf>
    <xf numFmtId="14" fontId="1" fillId="2" borderId="6" xfId="0" applyNumberFormat="1" applyFont="1" applyFill="1" applyBorder="1" applyAlignment="1" applyProtection="1">
      <alignment horizontal="center" vertical="center" wrapText="1"/>
    </xf>
    <xf numFmtId="14" fontId="5" fillId="0" borderId="6" xfId="0" applyNumberFormat="1" applyFont="1" applyBorder="1" applyAlignment="1" applyProtection="1">
      <alignment horizontal="center" vertical="center" wrapText="1"/>
    </xf>
    <xf numFmtId="14" fontId="1" fillId="0" borderId="3" xfId="0" applyNumberFormat="1" applyFont="1" applyBorder="1" applyAlignment="1" applyProtection="1">
      <alignment vertical="center" wrapText="1"/>
    </xf>
    <xf numFmtId="14" fontId="7" fillId="0" borderId="3" xfId="0" applyNumberFormat="1" applyFont="1" applyBorder="1" applyAlignment="1" applyProtection="1">
      <alignment horizontal="left" vertical="center" wrapText="1"/>
    </xf>
    <xf numFmtId="14" fontId="7" fillId="0" borderId="6" xfId="0" applyNumberFormat="1" applyFont="1" applyBorder="1" applyAlignment="1" applyProtection="1">
      <alignment horizontal="left" vertical="center" wrapText="1"/>
    </xf>
    <xf numFmtId="14" fontId="1" fillId="2" borderId="6" xfId="0" applyNumberFormat="1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centerContinuous" vertical="center" wrapText="1"/>
      <protection locked="0"/>
    </xf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vertical="center" wrapText="1"/>
      <protection locked="0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14" fontId="1" fillId="0" borderId="8" xfId="0" applyNumberFormat="1" applyFont="1" applyFill="1" applyBorder="1" applyAlignment="1" applyProtection="1">
      <alignment vertical="center" wrapText="1"/>
      <protection locked="0"/>
    </xf>
    <xf numFmtId="14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" xfId="0" applyNumberFormat="1" applyFont="1" applyFill="1" applyBorder="1" applyAlignment="1" applyProtection="1">
      <alignment vertical="center" wrapText="1"/>
      <protection locked="0"/>
    </xf>
    <xf numFmtId="14" fontId="7" fillId="0" borderId="9" xfId="0" applyNumberFormat="1" applyFont="1" applyFill="1" applyBorder="1" applyAlignment="1" applyProtection="1">
      <alignment horizontal="left" vertical="center" wrapText="1"/>
      <protection locked="0"/>
    </xf>
    <xf numFmtId="14" fontId="7" fillId="0" borderId="8" xfId="0" applyNumberFormat="1" applyFont="1" applyFill="1" applyBorder="1" applyAlignment="1" applyProtection="1">
      <alignment horizontal="left" vertical="center" wrapText="1"/>
      <protection locked="0"/>
    </xf>
    <xf numFmtId="14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6" fillId="0" borderId="8" xfId="0" applyNumberFormat="1" applyFont="1" applyFill="1" applyBorder="1" applyAlignment="1" applyProtection="1">
      <alignment vertical="center" wrapText="1"/>
      <protection locked="0"/>
    </xf>
    <xf numFmtId="0" fontId="1" fillId="0" borderId="9" xfId="0" applyFont="1" applyFill="1" applyBorder="1" applyAlignment="1" applyProtection="1">
      <alignment vertical="center" wrapText="1"/>
      <protection locked="0"/>
    </xf>
    <xf numFmtId="0" fontId="0" fillId="0" borderId="9" xfId="0" applyFont="1" applyFill="1" applyBorder="1" applyAlignment="1" applyProtection="1">
      <alignment wrapText="1"/>
      <protection locked="0"/>
    </xf>
    <xf numFmtId="14" fontId="1" fillId="3" borderId="8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0" fillId="0" borderId="24" xfId="0" applyBorder="1" applyAlignment="1">
      <alignment horizontal="left" vertical="top"/>
    </xf>
    <xf numFmtId="0" fontId="19" fillId="5" borderId="8" xfId="0" applyFont="1" applyFill="1" applyBorder="1" applyAlignment="1" applyProtection="1">
      <alignment vertical="center" wrapText="1"/>
      <protection locked="0"/>
    </xf>
    <xf numFmtId="0" fontId="19" fillId="5" borderId="18" xfId="0" applyFont="1" applyFill="1" applyBorder="1" applyAlignment="1" applyProtection="1">
      <alignment vertical="center" wrapText="1"/>
      <protection locked="0"/>
    </xf>
    <xf numFmtId="0" fontId="19" fillId="5" borderId="1" xfId="0" applyFont="1" applyFill="1" applyBorder="1" applyAlignment="1" applyProtection="1">
      <alignment vertical="center" wrapText="1"/>
      <protection locked="0"/>
    </xf>
    <xf numFmtId="0" fontId="19" fillId="5" borderId="0" xfId="0" applyFont="1" applyFill="1" applyBorder="1" applyAlignment="1">
      <alignment vertical="center" wrapText="1"/>
    </xf>
    <xf numFmtId="0" fontId="19" fillId="6" borderId="16" xfId="0" applyFont="1" applyFill="1" applyBorder="1" applyAlignment="1" applyProtection="1">
      <alignment vertical="center" wrapText="1"/>
      <protection locked="0"/>
    </xf>
    <xf numFmtId="0" fontId="19" fillId="6" borderId="10" xfId="0" applyFont="1" applyFill="1" applyBorder="1" applyAlignment="1" applyProtection="1">
      <alignment vertical="center" wrapText="1"/>
      <protection locked="0"/>
    </xf>
    <xf numFmtId="0" fontId="19" fillId="6" borderId="1" xfId="0" applyFont="1" applyFill="1" applyBorder="1" applyAlignment="1" applyProtection="1">
      <alignment vertical="center" wrapText="1"/>
      <protection locked="0"/>
    </xf>
    <xf numFmtId="0" fontId="19" fillId="6" borderId="0" xfId="0" applyFont="1" applyFill="1" applyBorder="1" applyAlignment="1">
      <alignment vertical="center" wrapText="1"/>
    </xf>
    <xf numFmtId="0" fontId="16" fillId="6" borderId="6" xfId="0" applyFont="1" applyFill="1" applyBorder="1" applyAlignment="1" applyProtection="1">
      <alignment horizontal="center" vertical="center" wrapText="1"/>
    </xf>
    <xf numFmtId="0" fontId="16" fillId="6" borderId="8" xfId="0" applyFont="1" applyFill="1" applyBorder="1" applyAlignment="1" applyProtection="1">
      <alignment horizontal="center" vertical="center" wrapText="1"/>
      <protection locked="0"/>
    </xf>
    <xf numFmtId="0" fontId="16" fillId="6" borderId="1" xfId="0" applyFont="1" applyFill="1" applyBorder="1" applyAlignment="1" applyProtection="1">
      <alignment horizontal="center" vertical="center" wrapText="1"/>
      <protection locked="0"/>
    </xf>
    <xf numFmtId="0" fontId="16" fillId="6" borderId="17" xfId="0" applyFont="1" applyFill="1" applyBorder="1" applyAlignment="1" applyProtection="1">
      <alignment horizontal="center" vertical="center" wrapText="1"/>
      <protection locked="0"/>
    </xf>
    <xf numFmtId="0" fontId="18" fillId="6" borderId="0" xfId="0" applyFont="1" applyFill="1" applyAlignment="1">
      <alignment wrapText="1"/>
    </xf>
    <xf numFmtId="0" fontId="21" fillId="6" borderId="6" xfId="0" applyFont="1" applyFill="1" applyBorder="1" applyAlignment="1" applyProtection="1">
      <alignment horizontal="center" vertical="center" wrapText="1"/>
    </xf>
    <xf numFmtId="0" fontId="21" fillId="6" borderId="8" xfId="0" applyFont="1" applyFill="1" applyBorder="1" applyAlignment="1" applyProtection="1">
      <alignment horizontal="center" vertical="center" wrapText="1"/>
      <protection locked="0"/>
    </xf>
    <xf numFmtId="0" fontId="21" fillId="6" borderId="1" xfId="0" applyFont="1" applyFill="1" applyBorder="1" applyAlignment="1" applyProtection="1">
      <alignment horizontal="center" vertical="center" wrapText="1"/>
      <protection locked="0"/>
    </xf>
    <xf numFmtId="0" fontId="21" fillId="6" borderId="17" xfId="0" applyFont="1" applyFill="1" applyBorder="1" applyAlignment="1" applyProtection="1">
      <alignment horizontal="center" vertical="center" wrapText="1"/>
      <protection locked="0"/>
    </xf>
    <xf numFmtId="0" fontId="19" fillId="6" borderId="4" xfId="0" applyFont="1" applyFill="1" applyBorder="1" applyAlignment="1">
      <alignment horizontal="center" vertical="center" wrapText="1"/>
    </xf>
    <xf numFmtId="0" fontId="19" fillId="6" borderId="6" xfId="0" applyFont="1" applyFill="1" applyBorder="1" applyAlignment="1" applyProtection="1">
      <alignment vertical="center" wrapText="1"/>
    </xf>
    <xf numFmtId="0" fontId="19" fillId="6" borderId="8" xfId="0" applyFont="1" applyFill="1" applyBorder="1" applyAlignment="1" applyProtection="1">
      <alignment vertical="center" wrapText="1"/>
      <protection locked="0"/>
    </xf>
    <xf numFmtId="0" fontId="19" fillId="6" borderId="17" xfId="0" applyFont="1" applyFill="1" applyBorder="1" applyAlignment="1" applyProtection="1">
      <alignment vertical="center" wrapText="1"/>
      <protection locked="0"/>
    </xf>
    <xf numFmtId="14" fontId="21" fillId="6" borderId="6" xfId="0" applyNumberFormat="1" applyFont="1" applyFill="1" applyBorder="1" applyAlignment="1" applyProtection="1">
      <alignment horizontal="center" vertical="center" wrapText="1"/>
    </xf>
    <xf numFmtId="14" fontId="21" fillId="6" borderId="8" xfId="0" applyNumberFormat="1" applyFont="1" applyFill="1" applyBorder="1" applyAlignment="1" applyProtection="1">
      <alignment horizontal="center" vertical="center" wrapText="1"/>
      <protection locked="0"/>
    </xf>
    <xf numFmtId="14" fontId="21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21" fillId="6" borderId="17" xfId="0" applyNumberFormat="1" applyFont="1" applyFill="1" applyBorder="1" applyAlignment="1" applyProtection="1">
      <alignment horizontal="center" vertical="center" wrapText="1"/>
      <protection locked="0"/>
    </xf>
    <xf numFmtId="14" fontId="20" fillId="6" borderId="6" xfId="0" applyNumberFormat="1" applyFont="1" applyFill="1" applyBorder="1" applyAlignment="1" applyProtection="1">
      <alignment horizontal="center" vertical="center" wrapText="1"/>
    </xf>
    <xf numFmtId="14" fontId="20" fillId="6" borderId="8" xfId="0" applyNumberFormat="1" applyFont="1" applyFill="1" applyBorder="1" applyAlignment="1" applyProtection="1">
      <alignment horizontal="center" vertical="center" wrapText="1"/>
      <protection locked="0"/>
    </xf>
    <xf numFmtId="14" fontId="20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20" fillId="6" borderId="17" xfId="0" applyNumberFormat="1" applyFont="1" applyFill="1" applyBorder="1" applyAlignment="1" applyProtection="1">
      <alignment horizontal="center" vertical="center" wrapText="1"/>
      <protection locked="0"/>
    </xf>
    <xf numFmtId="14" fontId="16" fillId="6" borderId="6" xfId="0" applyNumberFormat="1" applyFont="1" applyFill="1" applyBorder="1" applyAlignment="1" applyProtection="1">
      <alignment horizontal="center" vertical="center" wrapText="1"/>
    </xf>
    <xf numFmtId="14" fontId="16" fillId="6" borderId="8" xfId="0" applyNumberFormat="1" applyFont="1" applyFill="1" applyBorder="1" applyAlignment="1" applyProtection="1">
      <alignment horizontal="center" vertical="center" wrapText="1"/>
      <protection locked="0"/>
    </xf>
    <xf numFmtId="14" fontId="16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16" fillId="6" borderId="17" xfId="0" applyNumberFormat="1" applyFont="1" applyFill="1" applyBorder="1" applyAlignment="1" applyProtection="1">
      <alignment horizontal="center" vertical="center" wrapText="1"/>
      <protection locked="0"/>
    </xf>
    <xf numFmtId="0" fontId="23" fillId="6" borderId="0" xfId="0" applyFont="1" applyFill="1" applyAlignment="1">
      <alignment wrapText="1"/>
    </xf>
    <xf numFmtId="14" fontId="19" fillId="6" borderId="6" xfId="0" applyNumberFormat="1" applyFont="1" applyFill="1" applyBorder="1" applyAlignment="1" applyProtection="1">
      <alignment horizontal="center" vertical="center" wrapText="1"/>
    </xf>
    <xf numFmtId="14" fontId="24" fillId="6" borderId="6" xfId="0" applyNumberFormat="1" applyFont="1" applyFill="1" applyBorder="1" applyAlignment="1" applyProtection="1">
      <alignment horizontal="center" vertical="center" wrapText="1"/>
    </xf>
    <xf numFmtId="14" fontId="24" fillId="6" borderId="8" xfId="0" applyNumberFormat="1" applyFont="1" applyFill="1" applyBorder="1" applyAlignment="1" applyProtection="1">
      <alignment horizontal="center" vertical="center" wrapText="1"/>
      <protection locked="0"/>
    </xf>
    <xf numFmtId="14" fontId="24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24" fillId="6" borderId="17" xfId="0" applyNumberFormat="1" applyFont="1" applyFill="1" applyBorder="1" applyAlignment="1" applyProtection="1">
      <alignment horizontal="center" vertical="center" wrapText="1"/>
      <protection locked="0"/>
    </xf>
    <xf numFmtId="14" fontId="25" fillId="6" borderId="6" xfId="0" applyNumberFormat="1" applyFont="1" applyFill="1" applyBorder="1" applyAlignment="1" applyProtection="1">
      <alignment horizontal="center" vertical="center" wrapText="1"/>
    </xf>
    <xf numFmtId="14" fontId="25" fillId="6" borderId="8" xfId="0" applyNumberFormat="1" applyFont="1" applyFill="1" applyBorder="1" applyAlignment="1" applyProtection="1">
      <alignment horizontal="center" vertical="center" wrapText="1"/>
      <protection locked="0"/>
    </xf>
    <xf numFmtId="14" fontId="25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25" fillId="6" borderId="17" xfId="0" applyNumberFormat="1" applyFont="1" applyFill="1" applyBorder="1" applyAlignment="1" applyProtection="1">
      <alignment horizontal="center" vertical="center" wrapText="1"/>
      <protection locked="0"/>
    </xf>
    <xf numFmtId="14" fontId="19" fillId="6" borderId="6" xfId="0" applyNumberFormat="1" applyFont="1" applyFill="1" applyBorder="1" applyAlignment="1" applyProtection="1">
      <alignment vertical="center" wrapText="1"/>
    </xf>
    <xf numFmtId="14" fontId="19" fillId="6" borderId="8" xfId="0" applyNumberFormat="1" applyFont="1" applyFill="1" applyBorder="1" applyAlignment="1" applyProtection="1">
      <alignment vertical="center" wrapText="1"/>
      <protection locked="0"/>
    </xf>
    <xf numFmtId="14" fontId="19" fillId="6" borderId="1" xfId="0" applyNumberFormat="1" applyFont="1" applyFill="1" applyBorder="1" applyAlignment="1" applyProtection="1">
      <alignment vertical="center" wrapText="1"/>
      <protection locked="0"/>
    </xf>
    <xf numFmtId="14" fontId="19" fillId="6" borderId="17" xfId="0" applyNumberFormat="1" applyFont="1" applyFill="1" applyBorder="1" applyAlignment="1" applyProtection="1">
      <alignment vertical="center" wrapText="1"/>
      <protection locked="0"/>
    </xf>
    <xf numFmtId="0" fontId="18" fillId="6" borderId="0" xfId="0" applyFont="1" applyFill="1"/>
    <xf numFmtId="14" fontId="19" fillId="7" borderId="6" xfId="0" applyNumberFormat="1" applyFont="1" applyFill="1" applyBorder="1" applyAlignment="1" applyProtection="1">
      <alignment vertical="center" wrapText="1"/>
    </xf>
    <xf numFmtId="14" fontId="19" fillId="7" borderId="8" xfId="0" applyNumberFormat="1" applyFont="1" applyFill="1" applyBorder="1" applyAlignment="1" applyProtection="1">
      <alignment vertical="center" wrapText="1"/>
      <protection locked="0"/>
    </xf>
    <xf numFmtId="14" fontId="19" fillId="7" borderId="1" xfId="0" applyNumberFormat="1" applyFont="1" applyFill="1" applyBorder="1" applyAlignment="1" applyProtection="1">
      <alignment vertical="center" wrapText="1"/>
      <protection locked="0"/>
    </xf>
    <xf numFmtId="0" fontId="18" fillId="7" borderId="0" xfId="0" applyFont="1" applyFill="1"/>
    <xf numFmtId="14" fontId="7" fillId="0" borderId="33" xfId="0" applyNumberFormat="1" applyFont="1" applyBorder="1" applyAlignment="1" applyProtection="1">
      <alignment horizontal="left" vertical="center" wrapText="1"/>
    </xf>
    <xf numFmtId="14" fontId="7" fillId="0" borderId="33" xfId="0" applyNumberFormat="1" applyFont="1" applyBorder="1" applyAlignment="1" applyProtection="1">
      <alignment horizontal="left" vertical="center" wrapText="1"/>
      <protection locked="0"/>
    </xf>
    <xf numFmtId="14" fontId="7" fillId="0" borderId="34" xfId="0" applyNumberFormat="1" applyFont="1" applyBorder="1" applyAlignment="1" applyProtection="1">
      <alignment horizontal="left" vertical="center" wrapText="1"/>
      <protection locked="0"/>
    </xf>
    <xf numFmtId="14" fontId="1" fillId="3" borderId="6" xfId="0" applyNumberFormat="1" applyFont="1" applyFill="1" applyBorder="1" applyAlignment="1" applyProtection="1">
      <alignment horizontal="left" vertical="center" wrapText="1"/>
    </xf>
    <xf numFmtId="14" fontId="1" fillId="8" borderId="6" xfId="0" applyNumberFormat="1" applyFont="1" applyFill="1" applyBorder="1" applyAlignment="1" applyProtection="1">
      <alignment vertical="center" wrapText="1"/>
    </xf>
    <xf numFmtId="14" fontId="1" fillId="8" borderId="8" xfId="0" applyNumberFormat="1" applyFont="1" applyFill="1" applyBorder="1" applyAlignment="1" applyProtection="1">
      <alignment vertical="center" wrapText="1"/>
      <protection locked="0"/>
    </xf>
    <xf numFmtId="14" fontId="1" fillId="8" borderId="1" xfId="0" applyNumberFormat="1" applyFont="1" applyFill="1" applyBorder="1" applyAlignment="1" applyProtection="1">
      <alignment vertical="center" wrapText="1"/>
      <protection locked="0"/>
    </xf>
    <xf numFmtId="0" fontId="0" fillId="8" borderId="0" xfId="0" applyFont="1" applyFill="1"/>
    <xf numFmtId="0" fontId="3" fillId="0" borderId="38" xfId="0" applyFont="1" applyBorder="1" applyAlignment="1" applyProtection="1">
      <alignment horizontal="centerContinuous" vertical="center" wrapText="1"/>
      <protection locked="0"/>
    </xf>
    <xf numFmtId="0" fontId="3" fillId="0" borderId="40" xfId="0" applyFont="1" applyBorder="1" applyAlignment="1" applyProtection="1">
      <alignment horizontal="centerContinuous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left" vertical="center" wrapText="1"/>
      <protection locked="0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Font="1" applyAlignment="1" applyProtection="1">
      <alignment horizontal="left"/>
      <protection locked="0"/>
    </xf>
    <xf numFmtId="0" fontId="1" fillId="0" borderId="33" xfId="0" applyFont="1" applyBorder="1" applyAlignment="1" applyProtection="1">
      <alignment horizontal="left" vertical="center" wrapText="1"/>
      <protection locked="0"/>
    </xf>
    <xf numFmtId="0" fontId="1" fillId="0" borderId="34" xfId="0" applyFont="1" applyBorder="1" applyAlignment="1" applyProtection="1">
      <alignment horizontal="left" vertical="center" wrapText="1"/>
      <protection locked="0"/>
    </xf>
    <xf numFmtId="14" fontId="1" fillId="0" borderId="33" xfId="0" applyNumberFormat="1" applyFont="1" applyBorder="1" applyAlignment="1" applyProtection="1">
      <alignment horizontal="left" vertical="center" wrapText="1"/>
      <protection locked="0"/>
    </xf>
    <xf numFmtId="14" fontId="1" fillId="0" borderId="34" xfId="0" applyNumberFormat="1" applyFont="1" applyBorder="1" applyAlignment="1" applyProtection="1">
      <alignment horizontal="left" vertical="center" wrapText="1"/>
      <protection locked="0"/>
    </xf>
    <xf numFmtId="14" fontId="1" fillId="0" borderId="33" xfId="0" applyNumberFormat="1" applyFont="1" applyBorder="1" applyAlignment="1" applyProtection="1">
      <alignment horizontal="left" vertical="top" wrapText="1"/>
      <protection locked="0"/>
    </xf>
    <xf numFmtId="14" fontId="1" fillId="0" borderId="34" xfId="0" applyNumberFormat="1" applyFont="1" applyBorder="1" applyAlignment="1" applyProtection="1">
      <alignment horizontal="left" vertical="top" wrapText="1"/>
      <protection locked="0"/>
    </xf>
    <xf numFmtId="14" fontId="5" fillId="0" borderId="33" xfId="0" applyNumberFormat="1" applyFont="1" applyBorder="1" applyAlignment="1" applyProtection="1">
      <alignment horizontal="left" vertical="center" wrapText="1"/>
      <protection locked="0"/>
    </xf>
    <xf numFmtId="14" fontId="5" fillId="0" borderId="34" xfId="0" applyNumberFormat="1" applyFont="1" applyBorder="1" applyAlignment="1" applyProtection="1">
      <alignment horizontal="left" vertical="center" wrapText="1"/>
      <protection locked="0"/>
    </xf>
    <xf numFmtId="14" fontId="1" fillId="0" borderId="36" xfId="0" applyNumberFormat="1" applyFont="1" applyBorder="1" applyAlignment="1" applyProtection="1">
      <alignment horizontal="left" vertical="center" wrapText="1"/>
      <protection locked="0"/>
    </xf>
    <xf numFmtId="14" fontId="1" fillId="0" borderId="37" xfId="0" applyNumberFormat="1" applyFont="1" applyBorder="1" applyAlignment="1" applyProtection="1">
      <alignment horizontal="left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</xf>
    <xf numFmtId="49" fontId="3" fillId="0" borderId="38" xfId="0" applyNumberFormat="1" applyFont="1" applyBorder="1" applyAlignment="1" applyProtection="1">
      <alignment horizontal="center" vertical="center" wrapText="1"/>
    </xf>
    <xf numFmtId="0" fontId="3" fillId="0" borderId="38" xfId="0" applyFont="1" applyBorder="1" applyAlignment="1" applyProtection="1">
      <alignment horizontal="centerContinuous" vertical="center" wrapText="1"/>
    </xf>
    <xf numFmtId="0" fontId="2" fillId="0" borderId="32" xfId="0" applyFont="1" applyBorder="1" applyAlignment="1" applyProtection="1">
      <alignment horizontal="left" vertical="top" wrapText="1"/>
    </xf>
    <xf numFmtId="49" fontId="3" fillId="0" borderId="33" xfId="0" applyNumberFormat="1" applyFont="1" applyBorder="1" applyAlignment="1" applyProtection="1">
      <alignment horizontal="left" vertical="center" wrapText="1"/>
    </xf>
    <xf numFmtId="0" fontId="3" fillId="0" borderId="33" xfId="0" applyFont="1" applyBorder="1" applyAlignment="1" applyProtection="1">
      <alignment horizontal="left" vertical="center" wrapText="1"/>
    </xf>
    <xf numFmtId="0" fontId="1" fillId="0" borderId="32" xfId="0" applyFont="1" applyBorder="1" applyAlignment="1" applyProtection="1">
      <alignment horizontal="left" vertical="top" wrapText="1"/>
    </xf>
    <xf numFmtId="49" fontId="1" fillId="0" borderId="33" xfId="0" applyNumberFormat="1" applyFont="1" applyBorder="1" applyAlignment="1" applyProtection="1">
      <alignment horizontal="left" vertical="center" wrapText="1"/>
    </xf>
    <xf numFmtId="0" fontId="1" fillId="0" borderId="33" xfId="0" applyFont="1" applyBorder="1" applyAlignment="1" applyProtection="1">
      <alignment horizontal="left" vertical="center" wrapText="1"/>
    </xf>
    <xf numFmtId="14" fontId="1" fillId="0" borderId="33" xfId="0" applyNumberFormat="1" applyFont="1" applyBorder="1" applyAlignment="1" applyProtection="1">
      <alignment horizontal="left" vertical="center" wrapText="1"/>
    </xf>
    <xf numFmtId="49" fontId="15" fillId="0" borderId="33" xfId="0" applyNumberFormat="1" applyFont="1" applyBorder="1" applyAlignment="1" applyProtection="1">
      <alignment horizontal="left" vertical="center" wrapText="1"/>
    </xf>
    <xf numFmtId="49" fontId="1" fillId="0" borderId="33" xfId="0" applyNumberFormat="1" applyFont="1" applyBorder="1" applyAlignment="1" applyProtection="1">
      <alignment horizontal="left" vertical="top" wrapText="1"/>
    </xf>
    <xf numFmtId="14" fontId="1" fillId="0" borderId="33" xfId="0" applyNumberFormat="1" applyFont="1" applyBorder="1" applyAlignment="1" applyProtection="1">
      <alignment horizontal="left" vertical="top" wrapText="1"/>
    </xf>
    <xf numFmtId="49" fontId="7" fillId="0" borderId="33" xfId="0" applyNumberFormat="1" applyFont="1" applyBorder="1" applyAlignment="1" applyProtection="1">
      <alignment horizontal="left" vertical="center" wrapText="1"/>
    </xf>
    <xf numFmtId="0" fontId="4" fillId="0" borderId="32" xfId="0" applyFont="1" applyBorder="1" applyAlignment="1" applyProtection="1">
      <alignment horizontal="left" vertical="top" wrapText="1"/>
    </xf>
    <xf numFmtId="49" fontId="5" fillId="0" borderId="33" xfId="0" applyNumberFormat="1" applyFont="1" applyBorder="1" applyAlignment="1" applyProtection="1">
      <alignment horizontal="left" vertical="center" wrapText="1"/>
    </xf>
    <xf numFmtId="0" fontId="1" fillId="0" borderId="35" xfId="0" applyFont="1" applyBorder="1" applyAlignment="1" applyProtection="1">
      <alignment horizontal="left" vertical="top" wrapText="1"/>
    </xf>
    <xf numFmtId="49" fontId="1" fillId="0" borderId="36" xfId="0" applyNumberFormat="1" applyFont="1" applyBorder="1" applyAlignment="1" applyProtection="1">
      <alignment horizontal="left" vertical="center" wrapText="1"/>
    </xf>
    <xf numFmtId="14" fontId="1" fillId="0" borderId="36" xfId="0" applyNumberFormat="1" applyFont="1" applyBorder="1" applyAlignment="1" applyProtection="1">
      <alignment horizontal="left" vertical="center" wrapText="1"/>
    </xf>
    <xf numFmtId="0" fontId="0" fillId="0" borderId="0" xfId="0" applyAlignment="1" applyProtection="1">
      <alignment horizontal="left"/>
    </xf>
    <xf numFmtId="0" fontId="2" fillId="2" borderId="29" xfId="0" applyFont="1" applyFill="1" applyBorder="1" applyAlignment="1" applyProtection="1">
      <alignment horizontal="left" vertical="top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0" fontId="19" fillId="6" borderId="29" xfId="0" applyFont="1" applyFill="1" applyBorder="1" applyAlignment="1" applyProtection="1">
      <alignment horizontal="left" vertical="top" wrapText="1"/>
    </xf>
    <xf numFmtId="49" fontId="16" fillId="6" borderId="1" xfId="0" applyNumberFormat="1" applyFont="1" applyFill="1" applyBorder="1" applyAlignment="1" applyProtection="1">
      <alignment horizontal="center" vertical="center" wrapText="1"/>
    </xf>
    <xf numFmtId="0" fontId="1" fillId="2" borderId="29" xfId="0" applyFont="1" applyFill="1" applyBorder="1" applyAlignment="1" applyProtection="1">
      <alignment horizontal="left" vertical="top" wrapText="1"/>
    </xf>
    <xf numFmtId="49" fontId="1" fillId="2" borderId="1" xfId="0" applyNumberFormat="1" applyFont="1" applyFill="1" applyBorder="1" applyAlignment="1" applyProtection="1">
      <alignment vertical="center" wrapText="1"/>
    </xf>
    <xf numFmtId="0" fontId="1" fillId="0" borderId="29" xfId="0" applyFont="1" applyBorder="1" applyAlignment="1" applyProtection="1">
      <alignment horizontal="left" vertical="top" wrapText="1"/>
    </xf>
    <xf numFmtId="49" fontId="1" fillId="0" borderId="1" xfId="0" applyNumberFormat="1" applyFont="1" applyBorder="1" applyAlignment="1" applyProtection="1">
      <alignment vertical="center" wrapText="1"/>
    </xf>
    <xf numFmtId="49" fontId="1" fillId="2" borderId="4" xfId="0" applyNumberFormat="1" applyFont="1" applyFill="1" applyBorder="1" applyAlignment="1" applyProtection="1">
      <alignment horizontal="left" vertical="center" wrapText="1"/>
    </xf>
    <xf numFmtId="49" fontId="17" fillId="6" borderId="1" xfId="0" applyNumberFormat="1" applyFont="1" applyFill="1" applyBorder="1" applyAlignment="1" applyProtection="1">
      <alignment horizontal="center" vertical="center" wrapText="1"/>
    </xf>
    <xf numFmtId="0" fontId="19" fillId="7" borderId="29" xfId="0" applyFont="1" applyFill="1" applyBorder="1" applyAlignment="1" applyProtection="1">
      <alignment horizontal="left" vertical="top" wrapText="1"/>
    </xf>
    <xf numFmtId="49" fontId="17" fillId="7" borderId="1" xfId="0" applyNumberFormat="1" applyFont="1" applyFill="1" applyBorder="1" applyAlignment="1" applyProtection="1">
      <alignment horizontal="center" vertical="center" wrapText="1"/>
    </xf>
    <xf numFmtId="0" fontId="1" fillId="2" borderId="30" xfId="0" applyFont="1" applyFill="1" applyBorder="1" applyAlignment="1" applyProtection="1">
      <alignment horizontal="left" vertical="top" wrapText="1"/>
    </xf>
    <xf numFmtId="49" fontId="1" fillId="2" borderId="0" xfId="0" applyNumberFormat="1" applyFont="1" applyFill="1" applyBorder="1" applyAlignment="1" applyProtection="1">
      <alignment vertical="top" wrapText="1"/>
    </xf>
    <xf numFmtId="0" fontId="1" fillId="3" borderId="31" xfId="0" applyFont="1" applyFill="1" applyBorder="1" applyAlignment="1" applyProtection="1">
      <alignment horizontal="left" vertical="top" wrapText="1"/>
    </xf>
    <xf numFmtId="49" fontId="5" fillId="3" borderId="12" xfId="0" applyNumberFormat="1" applyFont="1" applyFill="1" applyBorder="1" applyAlignment="1" applyProtection="1">
      <alignment horizontal="center" vertical="center" wrapText="1"/>
    </xf>
    <xf numFmtId="49" fontId="21" fillId="6" borderId="1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Border="1" applyAlignment="1" applyProtection="1">
      <alignment vertical="center" wrapText="1"/>
    </xf>
    <xf numFmtId="49" fontId="1" fillId="0" borderId="0" xfId="0" applyNumberFormat="1" applyFont="1" applyBorder="1" applyAlignment="1" applyProtection="1">
      <alignment vertical="center" wrapText="1"/>
    </xf>
    <xf numFmtId="49" fontId="7" fillId="0" borderId="0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0" fontId="20" fillId="6" borderId="29" xfId="0" applyFont="1" applyFill="1" applyBorder="1" applyAlignment="1" applyProtection="1">
      <alignment horizontal="left" vertical="top" wrapText="1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49" fontId="1" fillId="0" borderId="1" xfId="0" applyNumberFormat="1" applyFont="1" applyBorder="1" applyAlignment="1" applyProtection="1">
      <alignment vertical="top" wrapText="1"/>
    </xf>
    <xf numFmtId="0" fontId="1" fillId="8" borderId="29" xfId="0" applyFont="1" applyFill="1" applyBorder="1" applyAlignment="1" applyProtection="1">
      <alignment horizontal="left" vertical="top" wrapText="1"/>
    </xf>
    <xf numFmtId="49" fontId="1" fillId="8" borderId="1" xfId="0" applyNumberFormat="1" applyFont="1" applyFill="1" applyBorder="1" applyAlignment="1" applyProtection="1">
      <alignment horizontal="left" vertical="top" wrapText="1"/>
    </xf>
    <xf numFmtId="0" fontId="3" fillId="0" borderId="26" xfId="0" applyFont="1" applyFill="1" applyBorder="1" applyAlignment="1" applyProtection="1">
      <alignment horizontal="center" vertical="center" wrapText="1"/>
    </xf>
    <xf numFmtId="49" fontId="3" fillId="0" borderId="19" xfId="0" applyNumberFormat="1" applyFont="1" applyFill="1" applyBorder="1" applyAlignment="1" applyProtection="1">
      <alignment horizontal="center" vertical="center" wrapText="1"/>
    </xf>
    <xf numFmtId="0" fontId="3" fillId="0" borderId="27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0" xfId="0" applyFont="1" applyFill="1" applyBorder="1" applyAlignment="1" applyProtection="1">
      <alignment horizontal="center" vertical="center" wrapText="1"/>
    </xf>
    <xf numFmtId="0" fontId="2" fillId="0" borderId="27" xfId="0" applyFont="1" applyFill="1" applyBorder="1" applyAlignment="1" applyProtection="1">
      <alignment horizontal="center" vertical="center" wrapText="1"/>
    </xf>
    <xf numFmtId="0" fontId="19" fillId="5" borderId="27" xfId="0" applyFont="1" applyFill="1" applyBorder="1" applyAlignment="1" applyProtection="1">
      <alignment vertical="center" wrapText="1"/>
    </xf>
    <xf numFmtId="49" fontId="16" fillId="5" borderId="1" xfId="0" applyNumberFormat="1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49" fontId="12" fillId="0" borderId="1" xfId="1" applyNumberFormat="1" applyFill="1" applyBorder="1" applyAlignment="1" applyProtection="1">
      <alignment vertical="center" wrapText="1"/>
    </xf>
    <xf numFmtId="49" fontId="13" fillId="0" borderId="1" xfId="1" applyNumberFormat="1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0" fontId="19" fillId="6" borderId="27" xfId="0" applyFont="1" applyFill="1" applyBorder="1" applyAlignment="1" applyProtection="1">
      <alignment vertical="center" wrapText="1"/>
    </xf>
    <xf numFmtId="49" fontId="12" fillId="0" borderId="1" xfId="1" applyNumberForma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 applyProtection="1">
      <alignment horizontal="left" vertical="center" wrapText="1"/>
    </xf>
    <xf numFmtId="0" fontId="20" fillId="6" borderId="27" xfId="0" applyFont="1" applyFill="1" applyBorder="1" applyAlignment="1" applyProtection="1">
      <alignment vertical="center" wrapText="1"/>
    </xf>
    <xf numFmtId="0" fontId="1" fillId="0" borderId="27" xfId="0" applyFont="1" applyFill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 applyProtection="1">
      <alignment horizontal="center" vertical="center" wrapText="1"/>
    </xf>
    <xf numFmtId="0" fontId="20" fillId="6" borderId="27" xfId="0" applyFont="1" applyFill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19" fillId="6" borderId="27" xfId="0" applyFont="1" applyFill="1" applyBorder="1" applyAlignment="1" applyProtection="1">
      <alignment horizontal="center" vertical="center" wrapText="1"/>
    </xf>
    <xf numFmtId="0" fontId="1" fillId="0" borderId="28" xfId="0" applyFont="1" applyFill="1" applyBorder="1" applyAlignment="1" applyProtection="1">
      <alignment vertical="center" wrapText="1"/>
    </xf>
    <xf numFmtId="49" fontId="1" fillId="0" borderId="0" xfId="0" applyNumberFormat="1" applyFont="1" applyFill="1" applyBorder="1" applyAlignment="1" applyProtection="1">
      <alignment vertical="center" wrapText="1"/>
    </xf>
    <xf numFmtId="0" fontId="1" fillId="0" borderId="25" xfId="0" applyFont="1" applyFill="1" applyBorder="1" applyAlignment="1" applyProtection="1">
      <alignment vertical="center" wrapText="1"/>
    </xf>
    <xf numFmtId="49" fontId="7" fillId="0" borderId="0" xfId="0" applyNumberFormat="1" applyFont="1" applyFill="1" applyBorder="1" applyAlignment="1" applyProtection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left" vertical="center" wrapText="1"/>
    </xf>
    <xf numFmtId="0" fontId="22" fillId="6" borderId="27" xfId="0" applyFont="1" applyFill="1" applyBorder="1" applyAlignment="1" applyProtection="1">
      <alignment horizontal="center" vertical="center" wrapText="1"/>
    </xf>
    <xf numFmtId="0" fontId="24" fillId="6" borderId="27" xfId="0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vertical="center" wrapText="1"/>
    </xf>
    <xf numFmtId="49" fontId="25" fillId="6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vertical="top" wrapText="1"/>
    </xf>
    <xf numFmtId="49" fontId="6" fillId="0" borderId="1" xfId="0" applyNumberFormat="1" applyFont="1" applyFill="1" applyBorder="1" applyAlignment="1" applyProtection="1">
      <alignment vertical="center" wrapText="1"/>
    </xf>
    <xf numFmtId="49" fontId="26" fillId="6" borderId="1" xfId="0" applyNumberFormat="1" applyFont="1" applyFill="1" applyBorder="1" applyAlignment="1" applyProtection="1">
      <alignment vertical="center" wrapText="1"/>
    </xf>
    <xf numFmtId="0" fontId="1" fillId="0" borderId="5" xfId="0" applyFont="1" applyFill="1" applyBorder="1" applyAlignment="1" applyProtection="1">
      <alignment vertical="center" wrapText="1"/>
    </xf>
    <xf numFmtId="0" fontId="0" fillId="0" borderId="25" xfId="0" applyFont="1" applyFill="1" applyBorder="1" applyAlignment="1" applyProtection="1">
      <alignment wrapText="1"/>
    </xf>
    <xf numFmtId="49" fontId="0" fillId="0" borderId="0" xfId="0" applyNumberFormat="1" applyFont="1" applyFill="1" applyAlignment="1" applyProtection="1">
      <alignment wrapText="1"/>
    </xf>
    <xf numFmtId="0" fontId="31" fillId="10" borderId="41" xfId="2" applyFont="1" applyFill="1" applyBorder="1" applyAlignment="1">
      <alignment horizontal="center"/>
    </xf>
    <xf numFmtId="49" fontId="1" fillId="0" borderId="33" xfId="0" applyNumberFormat="1" applyFont="1" applyBorder="1" applyAlignment="1">
      <alignment horizontal="left" vertical="center" wrapText="1"/>
    </xf>
    <xf numFmtId="49" fontId="1" fillId="9" borderId="33" xfId="0" applyNumberFormat="1" applyFont="1" applyFill="1" applyBorder="1" applyAlignment="1">
      <alignment horizontal="left" vertical="center" wrapText="1"/>
    </xf>
    <xf numFmtId="14" fontId="1" fillId="0" borderId="33" xfId="0" applyNumberFormat="1" applyFont="1" applyBorder="1" applyAlignment="1">
      <alignment horizontal="left" vertical="center" wrapText="1"/>
    </xf>
    <xf numFmtId="14" fontId="1" fillId="9" borderId="33" xfId="0" applyNumberFormat="1" applyFont="1" applyFill="1" applyBorder="1" applyAlignment="1">
      <alignment horizontal="left" vertical="center" wrapText="1"/>
    </xf>
    <xf numFmtId="49" fontId="0" fillId="0" borderId="0" xfId="0" applyNumberFormat="1"/>
    <xf numFmtId="49" fontId="1" fillId="9" borderId="33" xfId="0" applyNumberFormat="1" applyFont="1" applyFill="1" applyBorder="1" applyAlignment="1">
      <alignment horizontal="left" vertical="top" wrapText="1"/>
    </xf>
    <xf numFmtId="14" fontId="1" fillId="9" borderId="33" xfId="0" applyNumberFormat="1" applyFont="1" applyFill="1" applyBorder="1" applyAlignment="1">
      <alignment horizontal="left" vertical="top" wrapText="1"/>
    </xf>
    <xf numFmtId="49" fontId="5" fillId="0" borderId="33" xfId="0" applyNumberFormat="1" applyFont="1" applyBorder="1" applyAlignment="1">
      <alignment horizontal="left" vertical="center" wrapText="1"/>
    </xf>
    <xf numFmtId="49" fontId="1" fillId="0" borderId="33" xfId="0" applyNumberFormat="1" applyFont="1" applyBorder="1" applyAlignment="1">
      <alignment horizontal="left" vertical="top" wrapText="1"/>
    </xf>
    <xf numFmtId="49" fontId="1" fillId="9" borderId="42" xfId="0" applyNumberFormat="1" applyFont="1" applyFill="1" applyBorder="1" applyAlignment="1">
      <alignment horizontal="left" vertical="center" wrapText="1"/>
    </xf>
    <xf numFmtId="14" fontId="1" fillId="9" borderId="42" xfId="0" applyNumberFormat="1" applyFont="1" applyFill="1" applyBorder="1" applyAlignment="1">
      <alignment horizontal="left" vertical="center" wrapText="1"/>
    </xf>
    <xf numFmtId="14" fontId="1" fillId="3" borderId="43" xfId="0" applyNumberFormat="1" applyFont="1" applyFill="1" applyBorder="1" applyAlignment="1">
      <alignment horizontal="left" vertical="center" wrapText="1"/>
    </xf>
    <xf numFmtId="49" fontId="31" fillId="10" borderId="41" xfId="2" applyNumberFormat="1" applyFont="1" applyFill="1" applyBorder="1" applyAlignment="1">
      <alignment horizontal="center"/>
    </xf>
    <xf numFmtId="49" fontId="32" fillId="0" borderId="1" xfId="0" applyNumberFormat="1" applyFont="1" applyFill="1" applyBorder="1" applyAlignment="1" applyProtection="1">
      <alignment horizontal="center" vertical="center" wrapText="1"/>
    </xf>
    <xf numFmtId="0" fontId="1" fillId="0" borderId="29" xfId="0" applyFont="1" applyBorder="1" applyAlignment="1" applyProtection="1">
      <alignment horizontal="left" vertical="top" wrapText="1"/>
    </xf>
    <xf numFmtId="0" fontId="33" fillId="0" borderId="44" xfId="0" applyFont="1" applyFill="1" applyBorder="1" applyAlignment="1" applyProtection="1">
      <alignment vertical="center" wrapText="1"/>
    </xf>
    <xf numFmtId="14" fontId="33" fillId="0" borderId="8" xfId="0" applyNumberFormat="1" applyFont="1" applyFill="1" applyBorder="1" applyAlignment="1" applyProtection="1">
      <alignment vertical="center" wrapText="1"/>
      <protection locked="0"/>
    </xf>
    <xf numFmtId="14" fontId="33" fillId="0" borderId="1" xfId="0" applyNumberFormat="1" applyFont="1" applyFill="1" applyBorder="1" applyAlignment="1" applyProtection="1">
      <alignment vertical="center" wrapText="1"/>
      <protection locked="0"/>
    </xf>
    <xf numFmtId="14" fontId="33" fillId="0" borderId="17" xfId="0" applyNumberFormat="1" applyFont="1" applyFill="1" applyBorder="1" applyAlignment="1" applyProtection="1">
      <alignment vertical="center" wrapText="1"/>
      <protection locked="0"/>
    </xf>
    <xf numFmtId="0" fontId="1" fillId="0" borderId="44" xfId="0" applyFont="1" applyFill="1" applyBorder="1" applyAlignment="1" applyProtection="1">
      <alignment vertical="center" wrapText="1"/>
    </xf>
    <xf numFmtId="14" fontId="10" fillId="0" borderId="6" xfId="0" applyNumberFormat="1" applyFont="1" applyBorder="1" applyAlignment="1" applyProtection="1">
      <alignment vertical="center" wrapText="1"/>
    </xf>
    <xf numFmtId="49" fontId="10" fillId="0" borderId="1" xfId="0" applyNumberFormat="1" applyFont="1" applyBorder="1" applyAlignment="1" applyProtection="1">
      <alignment vertical="center" wrapText="1"/>
    </xf>
    <xf numFmtId="14" fontId="10" fillId="2" borderId="6" xfId="0" applyNumberFormat="1" applyFont="1" applyFill="1" applyBorder="1" applyAlignment="1" applyProtection="1">
      <alignment vertical="center" wrapText="1"/>
    </xf>
    <xf numFmtId="49" fontId="10" fillId="2" borderId="1" xfId="0" applyNumberFormat="1" applyFont="1" applyFill="1" applyBorder="1" applyAlignment="1" applyProtection="1">
      <alignment vertical="center" wrapText="1"/>
    </xf>
    <xf numFmtId="14" fontId="10" fillId="0" borderId="33" xfId="0" applyNumberFormat="1" applyFont="1" applyBorder="1" applyAlignment="1" applyProtection="1">
      <alignment horizontal="left" vertical="center" wrapText="1"/>
    </xf>
    <xf numFmtId="49" fontId="10" fillId="0" borderId="33" xfId="0" applyNumberFormat="1" applyFont="1" applyBorder="1" applyAlignment="1" applyProtection="1">
      <alignment horizontal="left" vertical="center" wrapText="1"/>
    </xf>
    <xf numFmtId="49" fontId="10" fillId="0" borderId="33" xfId="0" applyNumberFormat="1" applyFont="1" applyBorder="1" applyAlignment="1">
      <alignment horizontal="left" vertical="center" wrapText="1"/>
    </xf>
    <xf numFmtId="0" fontId="3" fillId="0" borderId="21" xfId="0" applyFont="1" applyFill="1" applyBorder="1" applyAlignment="1" applyProtection="1">
      <alignment horizontal="center" vertical="center" wrapText="1"/>
    </xf>
    <xf numFmtId="0" fontId="19" fillId="5" borderId="17" xfId="0" applyFont="1" applyFill="1" applyBorder="1" applyAlignment="1" applyProtection="1">
      <alignment horizontal="center" vertical="center" wrapText="1"/>
    </xf>
    <xf numFmtId="0" fontId="1" fillId="0" borderId="17" xfId="0" applyFont="1" applyFill="1" applyBorder="1" applyAlignment="1" applyProtection="1">
      <alignment horizontal="center" vertical="center" wrapText="1"/>
    </xf>
    <xf numFmtId="0" fontId="19" fillId="6" borderId="11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9" fillId="6" borderId="6" xfId="0" applyFont="1" applyFill="1" applyBorder="1" applyAlignment="1" applyProtection="1">
      <alignment horizontal="center" vertical="center" wrapText="1"/>
    </xf>
    <xf numFmtId="14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" xfId="0" applyNumberFormat="1" applyFont="1" applyFill="1" applyBorder="1" applyAlignment="1" applyProtection="1">
      <alignment horizontal="center" vertical="center" wrapText="1"/>
    </xf>
    <xf numFmtId="14" fontId="7" fillId="0" borderId="3" xfId="0" applyNumberFormat="1" applyFont="1" applyFill="1" applyBorder="1" applyAlignment="1" applyProtection="1">
      <alignment horizontal="center" vertical="center" wrapText="1"/>
    </xf>
    <xf numFmtId="14" fontId="7" fillId="0" borderId="6" xfId="0" applyNumberFormat="1" applyFont="1" applyFill="1" applyBorder="1" applyAlignment="1" applyProtection="1">
      <alignment horizontal="center" vertical="center" wrapText="1"/>
    </xf>
    <xf numFmtId="14" fontId="10" fillId="0" borderId="6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horizontal="center" wrapText="1"/>
    </xf>
    <xf numFmtId="49" fontId="10" fillId="0" borderId="33" xfId="0" applyNumberFormat="1" applyFont="1" applyBorder="1" applyAlignment="1">
      <alignment horizontal="left" vertical="top" wrapText="1"/>
    </xf>
    <xf numFmtId="49" fontId="1" fillId="9" borderId="36" xfId="0" applyNumberFormat="1" applyFont="1" applyFill="1" applyBorder="1" applyAlignment="1">
      <alignment horizontal="left" vertical="center" wrapText="1"/>
    </xf>
    <xf numFmtId="14" fontId="1" fillId="9" borderId="36" xfId="0" applyNumberFormat="1" applyFont="1" applyFill="1" applyBorder="1" applyAlignment="1">
      <alignment horizontal="left" vertical="center" wrapText="1"/>
    </xf>
    <xf numFmtId="49" fontId="10" fillId="9" borderId="36" xfId="0" applyNumberFormat="1" applyFont="1" applyFill="1" applyBorder="1" applyAlignment="1">
      <alignment horizontal="left" vertical="center" wrapText="1"/>
    </xf>
    <xf numFmtId="49" fontId="34" fillId="0" borderId="33" xfId="0" applyNumberFormat="1" applyFont="1" applyBorder="1" applyAlignment="1">
      <alignment horizontal="left" vertical="center" wrapText="1"/>
    </xf>
    <xf numFmtId="49" fontId="33" fillId="0" borderId="1" xfId="0" applyNumberFormat="1" applyFont="1" applyFill="1" applyBorder="1" applyAlignment="1" applyProtection="1">
      <alignment vertical="center" wrapText="1"/>
    </xf>
    <xf numFmtId="14" fontId="33" fillId="0" borderId="6" xfId="0" applyNumberFormat="1" applyFont="1" applyFill="1" applyBorder="1" applyAlignment="1" applyProtection="1">
      <alignment horizontal="center" vertical="center" wrapText="1"/>
    </xf>
    <xf numFmtId="0" fontId="1" fillId="7" borderId="29" xfId="0" applyFont="1" applyFill="1" applyBorder="1" applyAlignment="1" applyProtection="1">
      <alignment horizontal="left" vertical="top" wrapText="1"/>
    </xf>
    <xf numFmtId="14" fontId="1" fillId="7" borderId="6" xfId="0" applyNumberFormat="1" applyFont="1" applyFill="1" applyBorder="1" applyAlignment="1" applyProtection="1">
      <alignment horizontal="left" vertical="center" wrapText="1"/>
    </xf>
    <xf numFmtId="14" fontId="1" fillId="7" borderId="8" xfId="0" applyNumberFormat="1" applyFont="1" applyFill="1" applyBorder="1" applyAlignment="1" applyProtection="1">
      <alignment horizontal="left" vertical="center" wrapText="1"/>
      <protection locked="0"/>
    </xf>
    <xf numFmtId="14" fontId="1" fillId="7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7" borderId="1" xfId="0" applyNumberFormat="1" applyFont="1" applyFill="1" applyBorder="1" applyAlignment="1" applyProtection="1">
      <alignment horizontal="left" vertical="center" wrapText="1"/>
    </xf>
    <xf numFmtId="14" fontId="0" fillId="0" borderId="0" xfId="0" applyNumberFormat="1"/>
    <xf numFmtId="0" fontId="33" fillId="0" borderId="6" xfId="0" applyFont="1" applyFill="1" applyBorder="1" applyAlignment="1" applyProtection="1">
      <alignment horizontal="center" vertical="center" wrapText="1"/>
    </xf>
    <xf numFmtId="0" fontId="33" fillId="0" borderId="8" xfId="0" applyFont="1" applyFill="1" applyBorder="1" applyAlignment="1" applyProtection="1">
      <alignment vertical="center" wrapText="1"/>
      <protection locked="0"/>
    </xf>
    <xf numFmtId="0" fontId="33" fillId="0" borderId="1" xfId="0" applyFont="1" applyFill="1" applyBorder="1" applyAlignment="1" applyProtection="1">
      <alignment vertical="center" wrapText="1"/>
      <protection locked="0"/>
    </xf>
    <xf numFmtId="0" fontId="33" fillId="0" borderId="17" xfId="0" applyFont="1" applyFill="1" applyBorder="1" applyAlignment="1" applyProtection="1">
      <alignment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left" vertical="top" wrapText="1"/>
    </xf>
    <xf numFmtId="0" fontId="1" fillId="0" borderId="7" xfId="0" applyFont="1" applyBorder="1" applyAlignment="1" applyProtection="1">
      <alignment horizontal="left" vertical="top" wrapText="1"/>
    </xf>
    <xf numFmtId="0" fontId="1" fillId="0" borderId="29" xfId="0" applyFont="1" applyBorder="1" applyAlignment="1" applyProtection="1">
      <alignment horizontal="left" vertical="top" wrapText="1"/>
    </xf>
    <xf numFmtId="14" fontId="4" fillId="0" borderId="6" xfId="0" applyNumberFormat="1" applyFont="1" applyFill="1" applyBorder="1" applyAlignment="1" applyProtection="1">
      <alignment horizontal="center" vertical="center" wrapText="1"/>
    </xf>
  </cellXfs>
  <cellStyles count="3">
    <cellStyle name="Hyperlink" xfId="1" builtinId="8"/>
    <cellStyle name="Normal" xfId="0" builtinId="0"/>
    <cellStyle name="Normal_forSharepoint" xfId="2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m/d/yyyy"/>
      <alignment horizontal="left" vertical="center" textRotation="0" wrapText="1" indent="0" relativeIndent="255" justifyLastLine="0" shrinkToFit="0" readingOrder="0"/>
      <border diagonalUp="0" diagonalDown="0">
        <left style="hair">
          <color theme="9" tint="-0.24994659260841701"/>
        </left>
        <right/>
        <top style="hair">
          <color theme="9" tint="-0.24994659260841701"/>
        </top>
        <bottom style="hair">
          <color theme="9" tint="-0.2499465926084170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center" textRotation="0" wrapText="1" indent="0" relativeIndent="255" justifyLastLine="0" shrinkToFit="0" readingOrder="0"/>
      <border diagonalUp="0" diagonalDown="0" outline="0">
        <left style="hair">
          <color theme="9" tint="-0.24994659260841701"/>
        </left>
        <right/>
        <top/>
        <bottom style="hair">
          <color theme="9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m/d/yyyy"/>
      <alignment horizontal="left" vertical="center" textRotation="0" wrapText="1" indent="0" relativeIndent="255" justifyLastLine="0" shrinkToFit="0" readingOrder="0"/>
      <border diagonalUp="0" diagonalDown="0">
        <left style="hair">
          <color theme="9" tint="-0.24994659260841701"/>
        </left>
        <right/>
        <top style="hair">
          <color theme="9" tint="-0.24994659260841701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center" textRotation="0" wrapText="1" indent="0" relativeIndent="255" justifyLastLine="0" shrinkToFit="0" readingOrder="0"/>
      <border diagonalUp="0" diagonalDown="0" outline="0">
        <left style="hair">
          <color theme="9" tint="-0.24994659260841701"/>
        </left>
        <right style="hair">
          <color theme="9" tint="-0.24994659260841701"/>
        </right>
        <top/>
        <bottom style="hair">
          <color theme="9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m/d/yyyy"/>
      <alignment horizontal="left" vertical="center" textRotation="0" wrapText="1" indent="0" relativeIndent="255" justifyLastLine="0" shrinkToFit="0" readingOrder="0"/>
      <border diagonalUp="0" diagonalDown="0">
        <left style="hair">
          <color theme="9" tint="-0.24994659260841701"/>
        </left>
        <right style="hair">
          <color theme="9" tint="-0.24994659260841701"/>
        </right>
        <top style="hair">
          <color theme="9" tint="-0.24994659260841701"/>
        </top>
        <bottom style="hair">
          <color theme="9" tint="-0.2499465926084170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center" textRotation="0" wrapText="1" indent="0" relativeIndent="255" justifyLastLine="0" shrinkToFit="0" readingOrder="0"/>
      <border diagonalUp="0" diagonalDown="0" outline="0">
        <left style="hair">
          <color theme="9" tint="-0.24994659260841701"/>
        </left>
        <right style="hair">
          <color theme="9" tint="-0.24994659260841701"/>
        </right>
        <top/>
        <bottom style="hair">
          <color theme="9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m/d/yyyy"/>
      <alignment horizontal="left" vertical="center" textRotation="0" wrapText="1" indent="0" relativeIndent="255" justifyLastLine="0" shrinkToFit="0" readingOrder="0"/>
      <border diagonalUp="0" diagonalDown="0">
        <left style="hair">
          <color theme="9" tint="-0.24994659260841701"/>
        </left>
        <right style="hair">
          <color theme="9" tint="-0.24994659260841701"/>
        </right>
        <top style="hair">
          <color theme="9" tint="-0.24994659260841701"/>
        </top>
        <bottom style="hair">
          <color theme="9" tint="-0.24994659260841701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center" textRotation="0" wrapText="1" indent="0" relativeIndent="255" justifyLastLine="0" shrinkToFit="0" readingOrder="0"/>
      <border diagonalUp="0" diagonalDown="0" outline="0">
        <left style="hair">
          <color theme="9" tint="-0.24994659260841701"/>
        </left>
        <right style="hair">
          <color theme="9" tint="-0.24994659260841701"/>
        </right>
        <top/>
        <bottom style="hair">
          <color theme="9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alignment horizontal="left" vertical="center" textRotation="0" wrapText="1" indent="0" relativeIndent="255" justifyLastLine="0" shrinkToFit="0" readingOrder="0"/>
      <border diagonalUp="0" diagonalDown="0">
        <left style="hair">
          <color theme="9" tint="-0.24994659260841701"/>
        </left>
        <right style="hair">
          <color theme="9" tint="-0.24994659260841701"/>
        </right>
        <top style="hair">
          <color theme="9" tint="-0.24994659260841701"/>
        </top>
        <bottom style="hair">
          <color theme="9" tint="-0.24994659260841701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30" formatCode="@"/>
      <alignment horizontal="center" vertical="center" textRotation="0" wrapText="1" indent="0" relativeIndent="255" justifyLastLine="0" shrinkToFit="0" readingOrder="0"/>
      <border diagonalUp="0" diagonalDown="0" outline="0">
        <left style="hair">
          <color theme="9" tint="-0.24994659260841701"/>
        </left>
        <right style="hair">
          <color theme="9" tint="-0.24994659260841701"/>
        </right>
        <top/>
        <bottom style="hair">
          <color theme="9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1" indent="0" relativeIndent="255" justifyLastLine="0" shrinkToFit="0" readingOrder="0"/>
      <border diagonalUp="0" diagonalDown="0">
        <left/>
        <right style="hair">
          <color theme="9" tint="-0.24994659260841701"/>
        </right>
        <top style="hair">
          <color theme="9" tint="-0.24994659260841701"/>
        </top>
        <bottom style="hair">
          <color theme="9" tint="-0.24994659260841701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center" textRotation="0" wrapText="1" indent="0" relativeIndent="255" justifyLastLine="0" shrinkToFit="0" readingOrder="0"/>
      <border diagonalUp="0" diagonalDown="0" outline="0">
        <left/>
        <right style="hair">
          <color theme="9" tint="-0.24994659260841701"/>
        </right>
        <top/>
        <bottom style="hair">
          <color theme="9" tint="-0.24994659260841701"/>
        </bottom>
      </border>
    </dxf>
    <dxf>
      <border outline="0">
        <left style="thin">
          <color theme="9"/>
        </left>
        <right style="hair">
          <color theme="9" tint="-0.24994659260841701"/>
        </right>
        <top style="thin">
          <color theme="9"/>
        </top>
        <bottom style="hair">
          <color theme="9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center" textRotation="0" wrapText="1" indent="0" relativeIndent="255" justifyLastLine="0" shrinkToFit="0" readingOrder="0"/>
      <protection locked="0" hidden="0"/>
    </dxf>
    <dxf>
      <border outline="0">
        <bottom style="hair">
          <color theme="9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left" vertical="center" textRotation="0" wrapText="1" indent="0" relativeIndent="255" justifyLastLine="0" shrinkToFit="0" readingOrder="0"/>
      <border diagonalUp="0" diagonalDown="0">
        <left style="hair">
          <color theme="9" tint="-0.24994659260841701"/>
        </left>
        <right style="hair">
          <color theme="9" tint="-0.2499465926084170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  <border diagonalUp="0" diagonalDown="0">
        <left style="double">
          <color theme="1"/>
        </left>
        <right/>
        <top/>
        <bottom style="medium">
          <color rgb="FFA8D08D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/>
        <right style="double">
          <color theme="1"/>
        </right>
        <top style="medium">
          <color rgb="FFA8D08D"/>
        </top>
        <bottom style="double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  <border diagonalUp="0" diagonalDown="0">
        <left/>
        <right/>
        <top/>
        <bottom style="medium">
          <color rgb="FFA8D08D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/>
        <vertAlign val="baseline"/>
        <sz val="14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double">
          <color theme="1"/>
        </left>
        <right/>
        <top style="medium">
          <color rgb="FFA8D08D"/>
        </top>
        <bottom style="double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  <border diagonalUp="0" diagonalDown="0">
        <left style="double">
          <color theme="1"/>
        </left>
        <right style="double">
          <color theme="1"/>
        </right>
        <top/>
        <bottom style="medium">
          <color rgb="FFA8D08D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/>
        <right style="double">
          <color theme="1"/>
        </right>
        <top style="medium">
          <color rgb="FFA8D08D"/>
        </top>
        <bottom style="double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double">
          <color auto="1"/>
        </left>
        <right/>
        <top/>
        <bottom style="medium">
          <color rgb="FFA8D08D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double">
          <color auto="1"/>
        </left>
        <right/>
        <top style="medium">
          <color rgb="FFA8D08D"/>
        </top>
        <bottom style="double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  <border diagonalUp="0" diagonalDown="0">
        <left/>
        <right/>
        <top/>
        <bottom style="medium">
          <color rgb="FFA8D08D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/>
        <right/>
        <top/>
        <bottom style="medium">
          <color rgb="FFA8D08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  <border diagonalUp="0" diagonalDown="0">
        <left style="thick">
          <color theme="1"/>
        </left>
        <right style="double">
          <color auto="1"/>
        </right>
        <top style="double">
          <color auto="1"/>
        </top>
        <bottom style="double">
          <color auto="1"/>
        </bottom>
        <vertical/>
        <horizontal style="double">
          <color auto="1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/>
        <right style="double">
          <color auto="1"/>
        </right>
        <top/>
        <bottom style="medium">
          <color rgb="FFA8D08D"/>
        </bottom>
      </border>
    </dxf>
    <dxf>
      <border diagonalUp="0" diagonalDown="0">
        <left/>
        <right style="double">
          <color auto="1"/>
        </right>
        <top/>
        <bottom style="medium">
          <color rgb="FFA8D08D"/>
        </bottom>
      </border>
    </dxf>
    <dxf>
      <protection locked="0" hidden="0"/>
    </dxf>
    <dxf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1" displayName="Table1" ref="A1:F560" headerRowCount="0" totalsRowShown="0" headerRowDxfId="30" dataDxfId="29" tableBorderDxfId="28">
  <tableColumns count="6">
    <tableColumn id="1" name="Column1" headerRowDxfId="27" dataDxfId="26"/>
    <tableColumn id="2" name="Column2" headerRowDxfId="25" dataDxfId="24"/>
    <tableColumn id="3" name="Column3" headerRowDxfId="23" dataDxfId="22"/>
    <tableColumn id="4" name="Column4" headerRowDxfId="21" dataDxfId="20"/>
    <tableColumn id="5" name="Column5" headerRowDxfId="19" dataDxfId="18"/>
    <tableColumn id="6" name="Column6" headerRowDxfId="17" dataDxfId="16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id="5" name="Table5" displayName="Table5" ref="A1:F70" headerRowCount="0" totalsRowShown="0" headerRowDxfId="15" dataDxfId="13" headerRowBorderDxfId="14" tableBorderDxfId="12">
  <tableColumns count="6">
    <tableColumn id="1" name="Column1" headerRowDxfId="11" dataDxfId="10"/>
    <tableColumn id="2" name="Column2" headerRowDxfId="9" dataDxfId="8"/>
    <tableColumn id="3" name="Column3" headerRowDxfId="7" dataDxfId="6"/>
    <tableColumn id="4" name="Column4" headerRowDxfId="5" dataDxfId="4"/>
    <tableColumn id="7" name="Column6" headerRowDxfId="3" dataDxfId="2"/>
    <tableColumn id="5" name="Column5" headerRowDxfId="1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585"/>
  <sheetViews>
    <sheetView tabSelected="1" zoomScaleNormal="100" workbookViewId="0">
      <pane ySplit="1" topLeftCell="A2" activePane="bottomLeft" state="frozen"/>
      <selection pane="bottomLeft" activeCell="C4" sqref="C4"/>
    </sheetView>
  </sheetViews>
  <sheetFormatPr defaultColWidth="0" defaultRowHeight="14.4" zeroHeight="1"/>
  <cols>
    <col min="1" max="1" width="15.44140625" style="279" customWidth="1"/>
    <col min="2" max="2" width="44.88671875" style="280" customWidth="1"/>
    <col min="3" max="3" width="14.5546875" style="322" customWidth="1"/>
    <col min="4" max="4" width="11.6640625" style="109" customWidth="1"/>
    <col min="5" max="5" width="11.44140625" style="5" customWidth="1"/>
    <col min="6" max="6" width="13.33203125" style="6" customWidth="1"/>
    <col min="7" max="7" width="0.33203125" style="2" customWidth="1"/>
    <col min="8" max="32" width="0" style="2" hidden="1" customWidth="1"/>
    <col min="33" max="16384" width="8.88671875" style="2" hidden="1"/>
  </cols>
  <sheetData>
    <row r="1" spans="1:6" s="7" customFormat="1" ht="52.8" thickBot="1">
      <c r="A1" s="237" t="s">
        <v>16</v>
      </c>
      <c r="B1" s="238" t="s">
        <v>17</v>
      </c>
      <c r="C1" s="309" t="s">
        <v>523</v>
      </c>
      <c r="D1" s="94"/>
      <c r="E1" s="8" t="s">
        <v>520</v>
      </c>
      <c r="F1" s="9"/>
    </row>
    <row r="2" spans="1:6" ht="19.2" thickTop="1" thickBot="1">
      <c r="A2" s="239"/>
      <c r="B2" s="295" t="s">
        <v>605</v>
      </c>
      <c r="C2" s="241" t="s">
        <v>521</v>
      </c>
      <c r="D2" s="10" t="s">
        <v>522</v>
      </c>
      <c r="E2" s="10" t="s">
        <v>521</v>
      </c>
      <c r="F2" s="11" t="s">
        <v>522</v>
      </c>
    </row>
    <row r="3" spans="1:6" s="3" customFormat="1" ht="18" thickBot="1">
      <c r="A3" s="242"/>
      <c r="B3" s="240"/>
      <c r="C3" s="42"/>
      <c r="D3" s="95"/>
      <c r="E3" s="12"/>
      <c r="F3" s="13"/>
    </row>
    <row r="4" spans="1:6" s="117" customFormat="1" ht="18" thickBot="1">
      <c r="A4" s="243"/>
      <c r="B4" s="244" t="s">
        <v>332</v>
      </c>
      <c r="C4" s="310"/>
      <c r="D4" s="114"/>
      <c r="E4" s="115"/>
      <c r="F4" s="116"/>
    </row>
    <row r="5" spans="1:6" s="4" customFormat="1" ht="16.2" thickBot="1">
      <c r="A5" s="245"/>
      <c r="B5" s="246"/>
      <c r="C5" s="311"/>
      <c r="D5" s="96"/>
      <c r="E5" s="16"/>
      <c r="F5" s="17"/>
    </row>
    <row r="6" spans="1:6" ht="31.8" thickBot="1">
      <c r="A6" s="245"/>
      <c r="B6" s="247" t="s">
        <v>524</v>
      </c>
      <c r="C6" s="311"/>
      <c r="D6" s="96"/>
      <c r="E6" s="16"/>
      <c r="F6" s="17"/>
    </row>
    <row r="7" spans="1:6" s="3" customFormat="1" ht="31.8" thickBot="1">
      <c r="A7" s="242"/>
      <c r="B7" s="248" t="s">
        <v>525</v>
      </c>
      <c r="C7" s="43"/>
      <c r="D7" s="97"/>
      <c r="E7" s="13"/>
      <c r="F7" s="18"/>
    </row>
    <row r="8" spans="1:6" ht="16.2" thickBot="1">
      <c r="A8" s="245"/>
      <c r="B8" s="249" t="s">
        <v>519</v>
      </c>
      <c r="C8" s="47"/>
      <c r="D8" s="96"/>
      <c r="E8" s="14"/>
      <c r="F8" s="17"/>
    </row>
    <row r="9" spans="1:6" s="3" customFormat="1" ht="18" thickBot="1">
      <c r="A9" s="242"/>
      <c r="B9" s="250"/>
      <c r="C9" s="44"/>
      <c r="D9" s="98"/>
      <c r="E9" s="19"/>
      <c r="F9" s="20"/>
    </row>
    <row r="10" spans="1:6" s="121" customFormat="1" ht="18" thickBot="1">
      <c r="A10" s="251"/>
      <c r="B10" s="214" t="s">
        <v>518</v>
      </c>
      <c r="C10" s="312"/>
      <c r="D10" s="118"/>
      <c r="E10" s="119"/>
      <c r="F10" s="120"/>
    </row>
    <row r="11" spans="1:6" s="4" customFormat="1" ht="18" thickBot="1">
      <c r="A11" s="245"/>
      <c r="B11" s="240"/>
      <c r="C11" s="311"/>
      <c r="D11" s="96"/>
      <c r="E11" s="16"/>
      <c r="F11" s="17"/>
    </row>
    <row r="12" spans="1:6" s="4" customFormat="1" ht="16.2" thickBot="1">
      <c r="A12" s="245"/>
      <c r="B12" s="252" t="s">
        <v>331</v>
      </c>
      <c r="C12" s="311"/>
      <c r="D12" s="96"/>
      <c r="E12" s="16"/>
      <c r="F12" s="17"/>
    </row>
    <row r="13" spans="1:6" s="4" customFormat="1" ht="16.2" thickBot="1">
      <c r="A13" s="245"/>
      <c r="B13" s="248" t="s">
        <v>29</v>
      </c>
      <c r="C13" s="311"/>
      <c r="D13" s="96"/>
      <c r="E13" s="16"/>
      <c r="F13" s="17"/>
    </row>
    <row r="14" spans="1:6" s="4" customFormat="1" ht="16.2" thickBot="1">
      <c r="A14" s="245"/>
      <c r="B14" s="248" t="s">
        <v>40</v>
      </c>
      <c r="C14" s="311"/>
      <c r="D14" s="96"/>
      <c r="E14" s="16"/>
      <c r="F14" s="17"/>
    </row>
    <row r="15" spans="1:6" s="4" customFormat="1" ht="16.8" thickTop="1" thickBot="1">
      <c r="A15" s="297"/>
      <c r="B15" s="247" t="s">
        <v>337</v>
      </c>
      <c r="C15" s="336"/>
      <c r="D15" s="337"/>
      <c r="E15" s="338"/>
      <c r="F15" s="339"/>
    </row>
    <row r="16" spans="1:6" s="4" customFormat="1" ht="16.8" thickTop="1" thickBot="1">
      <c r="A16" s="245"/>
      <c r="B16" s="248" t="s">
        <v>52</v>
      </c>
      <c r="C16" s="311"/>
      <c r="D16" s="96"/>
      <c r="E16" s="16"/>
      <c r="F16" s="17"/>
    </row>
    <row r="17" spans="1:6" s="4" customFormat="1" ht="16.2" thickBot="1">
      <c r="A17" s="245"/>
      <c r="B17" s="248" t="s">
        <v>514</v>
      </c>
      <c r="C17" s="311"/>
      <c r="D17" s="96"/>
      <c r="E17" s="16"/>
      <c r="F17" s="17"/>
    </row>
    <row r="18" spans="1:6" s="4" customFormat="1" ht="16.2" thickBot="1">
      <c r="A18" s="245"/>
      <c r="B18" s="248" t="s">
        <v>61</v>
      </c>
      <c r="C18" s="311"/>
      <c r="D18" s="96"/>
      <c r="E18" s="16"/>
      <c r="F18" s="17"/>
    </row>
    <row r="19" spans="1:6" s="4" customFormat="1" ht="16.2" thickBot="1">
      <c r="A19" s="245"/>
      <c r="B19" s="248" t="s">
        <v>515</v>
      </c>
      <c r="C19" s="311"/>
      <c r="D19" s="96"/>
      <c r="E19" s="16"/>
      <c r="F19" s="17"/>
    </row>
    <row r="20" spans="1:6" s="4" customFormat="1" ht="16.2" thickBot="1">
      <c r="A20" s="245"/>
      <c r="B20" s="248" t="s">
        <v>22</v>
      </c>
      <c r="C20" s="311"/>
      <c r="D20" s="96"/>
      <c r="E20" s="16"/>
      <c r="F20" s="17"/>
    </row>
    <row r="21" spans="1:6" s="4" customFormat="1" ht="16.2" thickBot="1">
      <c r="A21" s="245"/>
      <c r="B21" s="248" t="s">
        <v>336</v>
      </c>
      <c r="C21" s="311"/>
      <c r="D21" s="96"/>
      <c r="E21" s="16"/>
      <c r="F21" s="17"/>
    </row>
    <row r="22" spans="1:6" s="4" customFormat="1" ht="16.2" thickBot="1">
      <c r="A22" s="245"/>
      <c r="B22" s="248" t="s">
        <v>516</v>
      </c>
      <c r="C22" s="311"/>
      <c r="D22" s="96"/>
      <c r="E22" s="16"/>
      <c r="F22" s="17"/>
    </row>
    <row r="23" spans="1:6" s="4" customFormat="1" ht="16.2" thickBot="1">
      <c r="A23" s="245"/>
      <c r="B23" s="248" t="s">
        <v>138</v>
      </c>
      <c r="C23" s="311"/>
      <c r="D23" s="96"/>
      <c r="E23" s="16"/>
      <c r="F23" s="17"/>
    </row>
    <row r="24" spans="1:6" s="4" customFormat="1" ht="16.2" thickBot="1">
      <c r="A24" s="245"/>
      <c r="B24" s="248" t="s">
        <v>517</v>
      </c>
      <c r="C24" s="311"/>
      <c r="D24" s="96"/>
      <c r="E24" s="16"/>
      <c r="F24" s="17"/>
    </row>
    <row r="25" spans="1:6" s="4" customFormat="1" ht="16.2" thickBot="1">
      <c r="A25" s="245"/>
      <c r="B25" s="248" t="s">
        <v>183</v>
      </c>
      <c r="C25" s="311"/>
      <c r="D25" s="96"/>
      <c r="E25" s="16"/>
      <c r="F25" s="17"/>
    </row>
    <row r="26" spans="1:6" s="4" customFormat="1" ht="16.2" thickBot="1">
      <c r="A26" s="245"/>
      <c r="B26" s="248" t="s">
        <v>207</v>
      </c>
      <c r="C26" s="311"/>
      <c r="D26" s="96"/>
      <c r="E26" s="16"/>
      <c r="F26" s="17"/>
    </row>
    <row r="27" spans="1:6" s="4" customFormat="1" ht="16.2" thickBot="1">
      <c r="A27" s="245"/>
      <c r="B27" s="248" t="s">
        <v>505</v>
      </c>
      <c r="C27" s="311"/>
      <c r="D27" s="96"/>
      <c r="E27" s="16"/>
      <c r="F27" s="17"/>
    </row>
    <row r="28" spans="1:6" ht="16.2" thickBot="1">
      <c r="A28" s="245"/>
      <c r="B28" s="248" t="s">
        <v>239</v>
      </c>
      <c r="C28" s="311"/>
      <c r="D28" s="96"/>
      <c r="E28" s="16"/>
      <c r="F28" s="17"/>
    </row>
    <row r="29" spans="1:6" ht="18" thickBot="1">
      <c r="A29" s="242"/>
      <c r="B29" s="253"/>
      <c r="C29" s="45"/>
      <c r="D29" s="98"/>
      <c r="E29" s="19"/>
      <c r="F29" s="20"/>
    </row>
    <row r="30" spans="1:6" s="126" customFormat="1" ht="18" thickBot="1">
      <c r="A30" s="251"/>
      <c r="B30" s="214" t="s">
        <v>1</v>
      </c>
      <c r="C30" s="122"/>
      <c r="D30" s="123"/>
      <c r="E30" s="124"/>
      <c r="F30" s="125"/>
    </row>
    <row r="31" spans="1:6" ht="18" thickBot="1">
      <c r="A31" s="245"/>
      <c r="B31" s="240"/>
      <c r="C31" s="43"/>
      <c r="D31" s="97"/>
      <c r="E31" s="13"/>
      <c r="F31" s="18"/>
    </row>
    <row r="32" spans="1:6" ht="16.2" thickBot="1">
      <c r="A32" s="245" t="s">
        <v>2</v>
      </c>
      <c r="B32" s="246" t="s">
        <v>3</v>
      </c>
      <c r="C32" s="313"/>
      <c r="D32" s="96"/>
      <c r="E32" s="17"/>
      <c r="F32" s="15"/>
    </row>
    <row r="33" spans="1:6" ht="16.2" thickBot="1">
      <c r="A33" s="245" t="s">
        <v>4</v>
      </c>
      <c r="B33" s="246" t="s">
        <v>5</v>
      </c>
      <c r="C33" s="313"/>
      <c r="D33" s="96"/>
      <c r="E33" s="17"/>
      <c r="F33" s="15"/>
    </row>
    <row r="34" spans="1:6" ht="16.2" thickBot="1">
      <c r="A34" s="245" t="s">
        <v>6</v>
      </c>
      <c r="B34" s="246" t="s">
        <v>7</v>
      </c>
      <c r="C34" s="313"/>
      <c r="D34" s="96"/>
      <c r="E34" s="17"/>
      <c r="F34" s="15"/>
    </row>
    <row r="35" spans="1:6" ht="16.2" thickBot="1">
      <c r="A35" s="245" t="s">
        <v>8</v>
      </c>
      <c r="B35" s="246" t="s">
        <v>9</v>
      </c>
      <c r="C35" s="313"/>
      <c r="D35" s="96"/>
      <c r="E35" s="17"/>
      <c r="F35" s="15"/>
    </row>
    <row r="36" spans="1:6" ht="16.2" thickBot="1">
      <c r="A36" s="245" t="s">
        <v>10</v>
      </c>
      <c r="B36" s="246" t="s">
        <v>11</v>
      </c>
      <c r="C36" s="313"/>
      <c r="D36" s="96"/>
      <c r="E36" s="17"/>
      <c r="F36" s="15"/>
    </row>
    <row r="37" spans="1:6" ht="16.2" thickBot="1">
      <c r="A37" s="245" t="s">
        <v>12</v>
      </c>
      <c r="B37" s="246" t="s">
        <v>13</v>
      </c>
      <c r="C37" s="313"/>
      <c r="D37" s="96"/>
      <c r="E37" s="17"/>
      <c r="F37" s="15"/>
    </row>
    <row r="38" spans="1:6" ht="16.2" thickBot="1">
      <c r="A38" s="245" t="s">
        <v>14</v>
      </c>
      <c r="B38" s="246" t="s">
        <v>15</v>
      </c>
      <c r="C38" s="313"/>
      <c r="D38" s="96"/>
      <c r="E38" s="17"/>
      <c r="F38" s="15"/>
    </row>
    <row r="39" spans="1:6" ht="16.2" thickBot="1">
      <c r="A39" s="245" t="s">
        <v>408</v>
      </c>
      <c r="B39" s="246" t="s">
        <v>409</v>
      </c>
      <c r="C39" s="313"/>
      <c r="D39" s="96"/>
      <c r="E39" s="17"/>
      <c r="F39" s="15"/>
    </row>
    <row r="40" spans="1:6" ht="18" thickBot="1">
      <c r="A40" s="254" t="s">
        <v>20</v>
      </c>
      <c r="B40" s="255" t="s">
        <v>416</v>
      </c>
      <c r="C40" s="43"/>
      <c r="D40" s="97"/>
      <c r="E40" s="13"/>
      <c r="F40" s="18"/>
    </row>
    <row r="41" spans="1:6" s="131" customFormat="1" ht="18" thickBot="1">
      <c r="A41" s="256"/>
      <c r="B41" s="214" t="s">
        <v>335</v>
      </c>
      <c r="C41" s="127"/>
      <c r="D41" s="128"/>
      <c r="E41" s="129"/>
      <c r="F41" s="130"/>
    </row>
    <row r="42" spans="1:6" ht="16.2" thickBot="1">
      <c r="A42" s="257"/>
      <c r="B42" s="258"/>
      <c r="C42" s="47"/>
      <c r="D42" s="100"/>
      <c r="E42" s="23"/>
      <c r="F42" s="24"/>
    </row>
    <row r="43" spans="1:6" ht="31.8" thickBot="1">
      <c r="A43" s="245" t="s">
        <v>18</v>
      </c>
      <c r="B43" s="246" t="s">
        <v>19</v>
      </c>
      <c r="C43" s="313" t="s">
        <v>609</v>
      </c>
      <c r="D43" s="96"/>
      <c r="E43" s="17"/>
      <c r="F43" s="15"/>
    </row>
    <row r="44" spans="1:6" ht="31.8" thickBot="1">
      <c r="A44" s="245" t="s">
        <v>21</v>
      </c>
      <c r="B44" s="246" t="s">
        <v>333</v>
      </c>
      <c r="C44" s="313" t="s">
        <v>608</v>
      </c>
      <c r="D44" s="96"/>
      <c r="E44" s="17"/>
      <c r="F44" s="15"/>
    </row>
    <row r="45" spans="1:6" ht="31.8" thickBot="1">
      <c r="A45" s="245" t="s">
        <v>22</v>
      </c>
      <c r="B45" s="246" t="s">
        <v>23</v>
      </c>
      <c r="C45" s="313"/>
      <c r="D45" s="96"/>
      <c r="E45" s="17"/>
      <c r="F45" s="15"/>
    </row>
    <row r="46" spans="1:6" ht="16.2" thickBot="1">
      <c r="A46" s="245" t="s">
        <v>336</v>
      </c>
      <c r="B46" s="246" t="s">
        <v>23</v>
      </c>
      <c r="C46" s="313" t="s">
        <v>607</v>
      </c>
      <c r="D46" s="96"/>
      <c r="E46" s="17"/>
      <c r="F46" s="15"/>
    </row>
    <row r="47" spans="1:6" ht="47.4" thickBot="1">
      <c r="A47" s="245" t="s">
        <v>471</v>
      </c>
      <c r="B47" s="246" t="s">
        <v>23</v>
      </c>
      <c r="C47" s="313" t="s">
        <v>606</v>
      </c>
      <c r="D47" s="96"/>
      <c r="E47" s="17"/>
      <c r="F47" s="15"/>
    </row>
    <row r="48" spans="1:6" ht="16.2" thickBot="1">
      <c r="A48" s="245" t="s">
        <v>337</v>
      </c>
      <c r="B48" s="246" t="s">
        <v>23</v>
      </c>
      <c r="C48" s="313" t="s">
        <v>606</v>
      </c>
      <c r="D48" s="96"/>
      <c r="E48" s="17"/>
      <c r="F48" s="15"/>
    </row>
    <row r="49" spans="1:6" ht="47.4" thickBot="1">
      <c r="A49" s="245" t="s">
        <v>398</v>
      </c>
      <c r="B49" s="246" t="s">
        <v>23</v>
      </c>
      <c r="C49" s="313" t="s">
        <v>606</v>
      </c>
      <c r="D49" s="96"/>
      <c r="E49" s="17"/>
      <c r="F49" s="15"/>
    </row>
    <row r="50" spans="1:6" ht="31.8" thickBot="1">
      <c r="A50" s="245" t="s">
        <v>397</v>
      </c>
      <c r="B50" s="246" t="s">
        <v>23</v>
      </c>
      <c r="C50" s="313" t="s">
        <v>606</v>
      </c>
      <c r="D50" s="96"/>
      <c r="E50" s="17"/>
      <c r="F50" s="15"/>
    </row>
    <row r="51" spans="1:6" s="126" customFormat="1" ht="18" thickBot="1">
      <c r="A51" s="251"/>
      <c r="B51" s="214" t="s">
        <v>331</v>
      </c>
      <c r="C51" s="314"/>
      <c r="D51" s="133"/>
      <c r="E51" s="120"/>
      <c r="F51" s="134"/>
    </row>
    <row r="52" spans="1:6" ht="18" thickBot="1">
      <c r="A52" s="245"/>
      <c r="B52" s="240"/>
      <c r="C52" s="49"/>
      <c r="D52" s="96"/>
      <c r="E52" s="17"/>
      <c r="F52" s="15"/>
    </row>
    <row r="53" spans="1:6" ht="16.2" thickBot="1">
      <c r="A53" s="245" t="s">
        <v>20</v>
      </c>
      <c r="B53" s="246" t="s">
        <v>399</v>
      </c>
      <c r="C53" s="49">
        <v>42261</v>
      </c>
      <c r="D53" s="101"/>
      <c r="E53" s="25"/>
      <c r="F53" s="26"/>
    </row>
    <row r="54" spans="1:6" ht="31.8" thickBot="1">
      <c r="A54" s="245" t="s">
        <v>570</v>
      </c>
      <c r="B54" s="246" t="s">
        <v>402</v>
      </c>
      <c r="C54" s="49"/>
      <c r="D54" s="101"/>
      <c r="E54" s="25"/>
      <c r="F54" s="26"/>
    </row>
    <row r="55" spans="1:6" ht="31.8" thickBot="1">
      <c r="A55" s="245" t="s">
        <v>8</v>
      </c>
      <c r="B55" s="246" t="s">
        <v>403</v>
      </c>
      <c r="C55" s="49"/>
      <c r="D55" s="101"/>
      <c r="E55" s="25"/>
      <c r="F55" s="26"/>
    </row>
    <row r="56" spans="1:6" ht="16.2" thickBot="1">
      <c r="A56" s="245" t="s">
        <v>10</v>
      </c>
      <c r="B56" s="246" t="s">
        <v>338</v>
      </c>
      <c r="C56" s="49">
        <v>42383</v>
      </c>
      <c r="D56" s="101"/>
      <c r="E56" s="25"/>
      <c r="F56" s="26"/>
    </row>
    <row r="57" spans="1:6" ht="31.8" thickBot="1">
      <c r="A57" s="245"/>
      <c r="B57" s="246" t="s">
        <v>469</v>
      </c>
      <c r="C57" s="315">
        <v>42401</v>
      </c>
      <c r="D57" s="101"/>
      <c r="E57" s="25"/>
      <c r="F57" s="26"/>
    </row>
    <row r="58" spans="1:6" ht="47.4" thickBot="1">
      <c r="A58" s="245" t="s">
        <v>8</v>
      </c>
      <c r="B58" s="246" t="s">
        <v>472</v>
      </c>
      <c r="C58" s="49">
        <f>C57+17</f>
        <v>42418</v>
      </c>
      <c r="D58" s="101"/>
      <c r="E58" s="25"/>
      <c r="F58" s="26"/>
    </row>
    <row r="59" spans="1:6" ht="16.2" thickBot="1">
      <c r="A59" s="245" t="s">
        <v>334</v>
      </c>
      <c r="B59" s="246" t="s">
        <v>339</v>
      </c>
      <c r="C59" s="49">
        <f>C57+20</f>
        <v>42421</v>
      </c>
      <c r="D59" s="101"/>
      <c r="E59" s="25"/>
      <c r="F59" s="26"/>
    </row>
    <row r="60" spans="1:6" ht="16.2" thickBot="1">
      <c r="A60" s="245" t="s">
        <v>8</v>
      </c>
      <c r="B60" s="246" t="s">
        <v>506</v>
      </c>
      <c r="C60" s="49">
        <f>C61-35</f>
        <v>42496</v>
      </c>
      <c r="D60" s="101"/>
      <c r="E60" s="25"/>
      <c r="F60" s="26"/>
    </row>
    <row r="61" spans="1:6" ht="16.2" thickBot="1">
      <c r="A61" s="245"/>
      <c r="B61" s="246" t="s">
        <v>404</v>
      </c>
      <c r="C61" s="315">
        <v>42531</v>
      </c>
      <c r="D61" s="101"/>
      <c r="E61" s="25"/>
      <c r="F61" s="26"/>
    </row>
    <row r="62" spans="1:6" ht="16.2" thickBot="1">
      <c r="A62" s="245" t="s">
        <v>10</v>
      </c>
      <c r="B62" s="246" t="s">
        <v>26</v>
      </c>
      <c r="C62" s="49">
        <v>42535</v>
      </c>
      <c r="D62" s="101"/>
      <c r="E62" s="25"/>
      <c r="F62" s="26"/>
    </row>
    <row r="63" spans="1:6" ht="31.8" thickBot="1">
      <c r="A63" s="245" t="s">
        <v>27</v>
      </c>
      <c r="B63" s="246" t="s">
        <v>473</v>
      </c>
      <c r="C63" s="49">
        <v>42535</v>
      </c>
      <c r="D63" s="101"/>
      <c r="E63" s="25"/>
      <c r="F63" s="26"/>
    </row>
    <row r="64" spans="1:6" ht="16.2" thickBot="1">
      <c r="A64" s="245"/>
      <c r="B64" s="246"/>
      <c r="C64" s="49"/>
      <c r="D64" s="101"/>
      <c r="E64" s="25"/>
      <c r="F64" s="26"/>
    </row>
    <row r="65" spans="1:6" ht="31.8" thickBot="1">
      <c r="A65" s="245" t="s">
        <v>24</v>
      </c>
      <c r="B65" s="246" t="s">
        <v>340</v>
      </c>
      <c r="C65" s="49"/>
      <c r="D65" s="101"/>
      <c r="E65" s="25"/>
      <c r="F65" s="26"/>
    </row>
    <row r="66" spans="1:6" ht="31.8" thickBot="1">
      <c r="A66" s="245" t="s">
        <v>25</v>
      </c>
      <c r="B66" s="246" t="s">
        <v>341</v>
      </c>
      <c r="C66" s="49"/>
      <c r="D66" s="101"/>
      <c r="E66" s="25"/>
      <c r="F66" s="26"/>
    </row>
    <row r="67" spans="1:6" ht="16.2" thickBot="1">
      <c r="A67" s="245"/>
      <c r="B67" s="246"/>
      <c r="C67" s="49"/>
      <c r="D67" s="101"/>
      <c r="E67" s="25"/>
      <c r="F67" s="26"/>
    </row>
    <row r="68" spans="1:6" s="126" customFormat="1" ht="18" thickBot="1">
      <c r="A68" s="259"/>
      <c r="B68" s="214" t="s">
        <v>28</v>
      </c>
      <c r="C68" s="135"/>
      <c r="D68" s="136"/>
      <c r="E68" s="137"/>
      <c r="F68" s="138"/>
    </row>
    <row r="69" spans="1:6" ht="16.2" thickBot="1">
      <c r="A69" s="260"/>
      <c r="B69" s="261"/>
      <c r="C69" s="48"/>
      <c r="D69" s="102"/>
      <c r="E69" s="27"/>
      <c r="F69" s="28"/>
    </row>
    <row r="70" spans="1:6" s="126" customFormat="1" ht="18" thickBot="1">
      <c r="A70" s="259"/>
      <c r="B70" s="214" t="s">
        <v>29</v>
      </c>
      <c r="C70" s="135"/>
      <c r="D70" s="136"/>
      <c r="E70" s="137"/>
      <c r="F70" s="138"/>
    </row>
    <row r="71" spans="1:6" ht="16.2" thickBot="1">
      <c r="A71" s="260"/>
      <c r="B71" s="261"/>
      <c r="C71" s="48"/>
      <c r="D71" s="102"/>
      <c r="E71" s="27"/>
      <c r="F71" s="28"/>
    </row>
    <row r="72" spans="1:6" ht="16.2" thickBot="1">
      <c r="A72" s="245" t="s">
        <v>14</v>
      </c>
      <c r="B72" s="246" t="s">
        <v>30</v>
      </c>
      <c r="C72" s="49">
        <v>42241</v>
      </c>
      <c r="D72" s="101"/>
      <c r="E72" s="25"/>
      <c r="F72" s="26"/>
    </row>
    <row r="73" spans="1:6" ht="16.2" thickBot="1">
      <c r="A73" s="245" t="s">
        <v>2</v>
      </c>
      <c r="B73" s="246" t="s">
        <v>31</v>
      </c>
      <c r="C73" s="49">
        <v>42241</v>
      </c>
      <c r="D73" s="101"/>
      <c r="E73" s="25"/>
      <c r="F73" s="26"/>
    </row>
    <row r="74" spans="1:6" ht="31.8" thickBot="1">
      <c r="A74" s="245" t="s">
        <v>32</v>
      </c>
      <c r="B74" s="246" t="s">
        <v>507</v>
      </c>
      <c r="C74" s="49">
        <v>42241</v>
      </c>
      <c r="D74" s="101"/>
      <c r="E74" s="25"/>
      <c r="F74" s="26"/>
    </row>
    <row r="75" spans="1:6" ht="16.2" thickBot="1">
      <c r="A75" s="245" t="s">
        <v>2</v>
      </c>
      <c r="B75" s="246" t="s">
        <v>405</v>
      </c>
      <c r="C75" s="49">
        <v>42241</v>
      </c>
      <c r="D75" s="101"/>
      <c r="E75" s="25"/>
      <c r="F75" s="26"/>
    </row>
    <row r="76" spans="1:6" ht="31.8" thickBot="1">
      <c r="A76" s="245"/>
      <c r="B76" s="246" t="s">
        <v>33</v>
      </c>
      <c r="C76" s="49">
        <v>42241</v>
      </c>
      <c r="D76" s="101"/>
      <c r="E76" s="25"/>
      <c r="F76" s="26"/>
    </row>
    <row r="77" spans="1:6" ht="47.4" thickBot="1">
      <c r="A77" s="245"/>
      <c r="B77" s="246" t="s">
        <v>406</v>
      </c>
      <c r="C77" s="49">
        <v>42241</v>
      </c>
      <c r="D77" s="101"/>
      <c r="E77" s="25"/>
      <c r="F77" s="26"/>
    </row>
    <row r="78" spans="1:6" ht="16.2" thickBot="1">
      <c r="A78" s="245"/>
      <c r="B78" s="246" t="s">
        <v>410</v>
      </c>
      <c r="C78" s="49">
        <v>42241</v>
      </c>
      <c r="D78" s="101"/>
      <c r="E78" s="25"/>
      <c r="F78" s="26"/>
    </row>
    <row r="79" spans="1:6" ht="31.8" thickBot="1">
      <c r="A79" s="245" t="s">
        <v>8</v>
      </c>
      <c r="B79" s="246" t="s">
        <v>407</v>
      </c>
      <c r="C79" s="49">
        <v>42249</v>
      </c>
      <c r="D79" s="101"/>
      <c r="E79" s="25"/>
      <c r="F79" s="26"/>
    </row>
    <row r="80" spans="1:6" ht="31.8" thickBot="1">
      <c r="A80" s="245" t="s">
        <v>411</v>
      </c>
      <c r="B80" s="246" t="s">
        <v>412</v>
      </c>
      <c r="C80" s="49">
        <v>42249</v>
      </c>
      <c r="D80" s="101"/>
      <c r="E80" s="25"/>
      <c r="F80" s="26"/>
    </row>
    <row r="81" spans="1:6" ht="31.8" thickBot="1">
      <c r="A81" s="245" t="s">
        <v>14</v>
      </c>
      <c r="B81" s="246" t="s">
        <v>413</v>
      </c>
      <c r="C81" s="49">
        <v>42254</v>
      </c>
      <c r="D81" s="101"/>
      <c r="E81" s="25"/>
      <c r="F81" s="26"/>
    </row>
    <row r="82" spans="1:6" ht="31.8" thickBot="1">
      <c r="A82" s="245" t="s">
        <v>14</v>
      </c>
      <c r="B82" s="246" t="s">
        <v>508</v>
      </c>
      <c r="C82" s="49">
        <v>42256</v>
      </c>
      <c r="D82" s="101"/>
      <c r="E82" s="25"/>
      <c r="F82" s="26"/>
    </row>
    <row r="83" spans="1:6" ht="16.2" thickBot="1">
      <c r="A83" s="245" t="s">
        <v>34</v>
      </c>
      <c r="B83" s="246" t="s">
        <v>35</v>
      </c>
      <c r="C83" s="49">
        <v>42262</v>
      </c>
      <c r="D83" s="101"/>
      <c r="E83" s="25"/>
      <c r="F83" s="26"/>
    </row>
    <row r="84" spans="1:6" ht="47.4" thickBot="1">
      <c r="A84" s="245" t="s">
        <v>2</v>
      </c>
      <c r="B84" s="246" t="s">
        <v>414</v>
      </c>
      <c r="C84" s="49">
        <v>42262</v>
      </c>
      <c r="D84" s="101"/>
      <c r="E84" s="25"/>
      <c r="F84" s="26"/>
    </row>
    <row r="85" spans="1:6" ht="31.8" thickBot="1">
      <c r="A85" s="245" t="s">
        <v>36</v>
      </c>
      <c r="B85" s="246" t="s">
        <v>37</v>
      </c>
      <c r="C85" s="49">
        <v>42262</v>
      </c>
      <c r="D85" s="101"/>
      <c r="E85" s="25"/>
      <c r="F85" s="26"/>
    </row>
    <row r="86" spans="1:6" ht="16.2" thickBot="1">
      <c r="A86" s="245" t="s">
        <v>38</v>
      </c>
      <c r="B86" s="246" t="s">
        <v>39</v>
      </c>
      <c r="C86" s="49">
        <v>42262</v>
      </c>
      <c r="D86" s="101"/>
      <c r="E86" s="25"/>
      <c r="F86" s="26"/>
    </row>
    <row r="87" spans="1:6" ht="31.8" thickBot="1">
      <c r="A87" s="245" t="s">
        <v>2</v>
      </c>
      <c r="B87" s="246" t="s">
        <v>509</v>
      </c>
      <c r="C87" s="49">
        <v>42263</v>
      </c>
      <c r="D87" s="101"/>
      <c r="E87" s="25"/>
      <c r="F87" s="26"/>
    </row>
    <row r="88" spans="1:6" ht="31.8" thickBot="1">
      <c r="A88" s="245" t="s">
        <v>2</v>
      </c>
      <c r="B88" s="246" t="s">
        <v>415</v>
      </c>
      <c r="C88" s="49">
        <v>42263</v>
      </c>
      <c r="D88" s="101"/>
      <c r="E88" s="25"/>
      <c r="F88" s="26"/>
    </row>
    <row r="89" spans="1:6" ht="16.2" thickBot="1">
      <c r="A89" s="245" t="s">
        <v>2</v>
      </c>
      <c r="B89" s="246" t="s">
        <v>475</v>
      </c>
      <c r="C89" s="49">
        <v>42269</v>
      </c>
      <c r="D89" s="101"/>
      <c r="E89" s="25"/>
      <c r="F89" s="26"/>
    </row>
    <row r="90" spans="1:6" ht="31.8" thickBot="1">
      <c r="A90" s="245"/>
      <c r="B90" s="246" t="s">
        <v>476</v>
      </c>
      <c r="C90" s="49">
        <v>42269</v>
      </c>
      <c r="D90" s="101"/>
      <c r="E90" s="25"/>
      <c r="F90" s="26"/>
    </row>
    <row r="91" spans="1:6" ht="94.2" thickBot="1">
      <c r="A91" s="245"/>
      <c r="B91" s="246" t="s">
        <v>478</v>
      </c>
      <c r="C91" s="49">
        <v>42269</v>
      </c>
      <c r="D91" s="101"/>
      <c r="E91" s="25"/>
      <c r="F91" s="26"/>
    </row>
    <row r="92" spans="1:6" ht="125.4" thickBot="1">
      <c r="A92" s="245"/>
      <c r="B92" s="246" t="s">
        <v>477</v>
      </c>
      <c r="C92" s="49">
        <v>42269</v>
      </c>
      <c r="D92" s="101"/>
      <c r="E92" s="25"/>
      <c r="F92" s="26"/>
    </row>
    <row r="93" spans="1:6" s="126" customFormat="1" ht="18" thickBot="1">
      <c r="A93" s="262"/>
      <c r="B93" s="214" t="s">
        <v>337</v>
      </c>
      <c r="C93" s="139"/>
      <c r="D93" s="140"/>
      <c r="E93" s="141"/>
      <c r="F93" s="142"/>
    </row>
    <row r="94" spans="1:6" ht="16.8" thickTop="1" thickBot="1">
      <c r="A94" s="297" t="s">
        <v>583</v>
      </c>
      <c r="B94" s="328" t="s">
        <v>584</v>
      </c>
      <c r="C94" s="329">
        <f>C57-195</f>
        <v>42206</v>
      </c>
      <c r="D94" s="298"/>
      <c r="E94" s="299"/>
      <c r="F94" s="300"/>
    </row>
    <row r="95" spans="1:6" ht="16.8" thickTop="1" thickBot="1">
      <c r="A95" s="297"/>
      <c r="B95" s="328" t="s">
        <v>585</v>
      </c>
      <c r="C95" s="329">
        <f>C57-60</f>
        <v>42341</v>
      </c>
      <c r="D95" s="298"/>
      <c r="E95" s="299"/>
      <c r="F95" s="300"/>
    </row>
    <row r="96" spans="1:6" ht="16.8" thickTop="1" thickBot="1">
      <c r="A96" s="297"/>
      <c r="B96" s="328" t="s">
        <v>586</v>
      </c>
      <c r="C96" s="329">
        <f>C61+10</f>
        <v>42541</v>
      </c>
      <c r="D96" s="298"/>
      <c r="E96" s="299"/>
      <c r="F96" s="300"/>
    </row>
    <row r="97" spans="1:6" s="126" customFormat="1" ht="18.600000000000001" thickTop="1" thickBot="1">
      <c r="A97" s="262"/>
      <c r="B97" s="214" t="s">
        <v>336</v>
      </c>
      <c r="C97" s="139"/>
      <c r="D97" s="140"/>
      <c r="E97" s="141"/>
      <c r="F97" s="142"/>
    </row>
    <row r="98" spans="1:6" s="126" customFormat="1" ht="16.8" thickTop="1" thickBot="1">
      <c r="A98" s="297" t="s">
        <v>8</v>
      </c>
      <c r="B98" s="328" t="s">
        <v>578</v>
      </c>
      <c r="C98" s="329">
        <f>C57-105</f>
        <v>42296</v>
      </c>
      <c r="D98" s="298"/>
      <c r="E98" s="299"/>
      <c r="F98" s="300"/>
    </row>
    <row r="99" spans="1:6" s="126" customFormat="1" ht="32.4" thickTop="1" thickBot="1">
      <c r="A99" s="297"/>
      <c r="B99" s="328" t="s">
        <v>579</v>
      </c>
      <c r="C99" s="329">
        <f>C57-60</f>
        <v>42341</v>
      </c>
      <c r="D99" s="298"/>
      <c r="E99" s="299"/>
      <c r="F99" s="300"/>
    </row>
    <row r="100" spans="1:6" s="126" customFormat="1" ht="16.8" thickTop="1" thickBot="1">
      <c r="A100" s="297"/>
      <c r="B100" s="328" t="s">
        <v>580</v>
      </c>
      <c r="C100" s="329">
        <f>C57-52</f>
        <v>42349</v>
      </c>
      <c r="D100" s="298"/>
      <c r="E100" s="299"/>
      <c r="F100" s="300"/>
    </row>
    <row r="101" spans="1:6" s="126" customFormat="1" ht="16.8" thickTop="1" thickBot="1">
      <c r="A101" s="297" t="s">
        <v>10</v>
      </c>
      <c r="B101" s="328" t="s">
        <v>581</v>
      </c>
      <c r="C101" s="329">
        <f>C57-45</f>
        <v>42356</v>
      </c>
      <c r="D101" s="298"/>
      <c r="E101" s="299"/>
      <c r="F101" s="300"/>
    </row>
    <row r="102" spans="1:6" s="126" customFormat="1" ht="32.4" thickTop="1" thickBot="1">
      <c r="A102" s="297" t="s">
        <v>10</v>
      </c>
      <c r="B102" s="328" t="s">
        <v>582</v>
      </c>
      <c r="C102" s="329">
        <f>C61+5</f>
        <v>42536</v>
      </c>
      <c r="D102" s="298"/>
      <c r="E102" s="299"/>
      <c r="F102" s="300"/>
    </row>
    <row r="103" spans="1:6" ht="16.8" thickTop="1" thickBot="1">
      <c r="A103" s="245"/>
      <c r="B103" s="246"/>
      <c r="C103" s="49"/>
      <c r="D103" s="101"/>
      <c r="E103" s="25"/>
      <c r="F103" s="26"/>
    </row>
    <row r="104" spans="1:6" s="126" customFormat="1" ht="18" thickBot="1">
      <c r="A104" s="262"/>
      <c r="B104" s="214" t="s">
        <v>40</v>
      </c>
      <c r="C104" s="139"/>
      <c r="D104" s="140"/>
      <c r="E104" s="141"/>
      <c r="F104" s="142"/>
    </row>
    <row r="105" spans="1:6" ht="16.2" thickBot="1">
      <c r="A105" s="260"/>
      <c r="B105" s="261"/>
      <c r="C105" s="48"/>
      <c r="D105" s="102"/>
      <c r="E105" s="27"/>
      <c r="F105" s="28"/>
    </row>
    <row r="106" spans="1:6" ht="16.2" thickBot="1">
      <c r="A106" s="245" t="s">
        <v>41</v>
      </c>
      <c r="B106" s="246"/>
      <c r="C106" s="49"/>
      <c r="D106" s="101"/>
      <c r="E106" s="25"/>
      <c r="F106" s="26"/>
    </row>
    <row r="107" spans="1:6" ht="31.8" thickBot="1">
      <c r="A107" s="245"/>
      <c r="B107" s="246" t="s">
        <v>42</v>
      </c>
      <c r="C107" s="49">
        <v>42269</v>
      </c>
      <c r="D107" s="101"/>
      <c r="E107" s="25"/>
      <c r="F107" s="26"/>
    </row>
    <row r="108" spans="1:6" ht="31.8" thickBot="1">
      <c r="A108" s="245"/>
      <c r="B108" s="246" t="s">
        <v>513</v>
      </c>
      <c r="C108" s="49">
        <v>42269</v>
      </c>
      <c r="D108" s="101"/>
      <c r="E108" s="25"/>
      <c r="F108" s="26"/>
    </row>
    <row r="109" spans="1:6" ht="31.8" thickBot="1">
      <c r="A109" s="245"/>
      <c r="B109" s="246" t="s">
        <v>43</v>
      </c>
      <c r="C109" s="49">
        <v>42269</v>
      </c>
      <c r="D109" s="101"/>
      <c r="E109" s="25"/>
      <c r="F109" s="26"/>
    </row>
    <row r="110" spans="1:6" ht="31.8" thickBot="1">
      <c r="A110" s="245"/>
      <c r="B110" s="246" t="s">
        <v>44</v>
      </c>
      <c r="C110" s="49">
        <v>42269</v>
      </c>
      <c r="D110" s="101"/>
      <c r="E110" s="25"/>
      <c r="F110" s="26"/>
    </row>
    <row r="111" spans="1:6" ht="31.8" thickBot="1">
      <c r="A111" s="245" t="s">
        <v>417</v>
      </c>
      <c r="B111" s="246" t="s">
        <v>45</v>
      </c>
      <c r="C111" s="49">
        <v>42269</v>
      </c>
      <c r="D111" s="101"/>
      <c r="E111" s="25"/>
      <c r="F111" s="26"/>
    </row>
    <row r="112" spans="1:6" ht="15.6">
      <c r="A112" s="263" t="s">
        <v>14</v>
      </c>
      <c r="B112" s="264" t="s">
        <v>46</v>
      </c>
      <c r="C112" s="316">
        <v>42293</v>
      </c>
      <c r="D112" s="103"/>
      <c r="E112" s="29"/>
      <c r="F112" s="30"/>
    </row>
    <row r="113" spans="1:6" ht="31.2">
      <c r="A113" s="265"/>
      <c r="B113" s="266" t="s">
        <v>342</v>
      </c>
      <c r="C113" s="317">
        <v>42293</v>
      </c>
      <c r="D113" s="104"/>
      <c r="E113" s="31"/>
      <c r="F113" s="32"/>
    </row>
    <row r="114" spans="1:6" ht="31.8" thickBot="1">
      <c r="A114" s="245"/>
      <c r="B114" s="267" t="s">
        <v>343</v>
      </c>
      <c r="C114" s="318">
        <v>42293</v>
      </c>
      <c r="D114" s="105"/>
      <c r="E114" s="33"/>
      <c r="F114" s="34"/>
    </row>
    <row r="115" spans="1:6" ht="31.8" thickBot="1">
      <c r="A115" s="245" t="s">
        <v>2</v>
      </c>
      <c r="B115" s="246" t="s">
        <v>47</v>
      </c>
      <c r="C115" s="49">
        <v>42278</v>
      </c>
      <c r="D115" s="101"/>
      <c r="E115" s="25"/>
      <c r="F115" s="26"/>
    </row>
    <row r="116" spans="1:6" ht="16.2" thickBot="1">
      <c r="A116" s="245" t="s">
        <v>10</v>
      </c>
      <c r="B116" s="246" t="s">
        <v>418</v>
      </c>
      <c r="C116" s="49">
        <v>42290</v>
      </c>
      <c r="D116" s="101"/>
      <c r="E116" s="25"/>
      <c r="F116" s="26"/>
    </row>
    <row r="117" spans="1:6" ht="16.2" thickBot="1">
      <c r="A117" s="245" t="s">
        <v>48</v>
      </c>
      <c r="B117" s="246" t="s">
        <v>49</v>
      </c>
      <c r="C117" s="49">
        <v>42293</v>
      </c>
      <c r="D117" s="101"/>
      <c r="E117" s="25"/>
      <c r="F117" s="26"/>
    </row>
    <row r="118" spans="1:6" ht="31.2">
      <c r="A118" s="263" t="s">
        <v>8</v>
      </c>
      <c r="B118" s="264" t="s">
        <v>50</v>
      </c>
      <c r="C118" s="316">
        <v>42298</v>
      </c>
      <c r="D118" s="103"/>
      <c r="E118" s="29"/>
      <c r="F118" s="30"/>
    </row>
    <row r="119" spans="1:6" ht="31.2">
      <c r="A119" s="265"/>
      <c r="B119" s="266" t="s">
        <v>344</v>
      </c>
      <c r="C119" s="317">
        <v>42298</v>
      </c>
      <c r="D119" s="104"/>
      <c r="E119" s="31"/>
      <c r="F119" s="32"/>
    </row>
    <row r="120" spans="1:6" ht="31.2">
      <c r="A120" s="265"/>
      <c r="B120" s="266" t="s">
        <v>345</v>
      </c>
      <c r="C120" s="317">
        <v>42298</v>
      </c>
      <c r="D120" s="104"/>
      <c r="E120" s="31"/>
      <c r="F120" s="32"/>
    </row>
    <row r="121" spans="1:6" ht="31.2">
      <c r="A121" s="265"/>
      <c r="B121" s="266" t="s">
        <v>346</v>
      </c>
      <c r="C121" s="317">
        <v>42298</v>
      </c>
      <c r="D121" s="104"/>
      <c r="E121" s="31"/>
      <c r="F121" s="32"/>
    </row>
    <row r="122" spans="1:6" ht="16.2" thickBot="1">
      <c r="A122" s="245"/>
      <c r="B122" s="267" t="s">
        <v>347</v>
      </c>
      <c r="C122" s="318">
        <v>42298</v>
      </c>
      <c r="D122" s="105"/>
      <c r="E122" s="33"/>
      <c r="F122" s="34"/>
    </row>
    <row r="123" spans="1:6" ht="31.8" thickBot="1">
      <c r="A123" s="245" t="s">
        <v>14</v>
      </c>
      <c r="B123" s="246" t="s">
        <v>51</v>
      </c>
      <c r="C123" s="49"/>
      <c r="D123" s="101"/>
      <c r="E123" s="25"/>
      <c r="F123" s="26"/>
    </row>
    <row r="124" spans="1:6" ht="16.2" thickBot="1">
      <c r="A124" s="245"/>
      <c r="B124" s="246"/>
      <c r="C124" s="49"/>
      <c r="D124" s="101"/>
      <c r="E124" s="25"/>
      <c r="F124" s="26"/>
    </row>
    <row r="125" spans="1:6" s="147" customFormat="1" ht="18.600000000000001" thickBot="1">
      <c r="A125" s="268"/>
      <c r="B125" s="214" t="s">
        <v>52</v>
      </c>
      <c r="C125" s="143"/>
      <c r="D125" s="144"/>
      <c r="E125" s="145"/>
      <c r="F125" s="146"/>
    </row>
    <row r="126" spans="1:6" ht="16.2" thickBot="1">
      <c r="A126" s="260"/>
      <c r="B126" s="261"/>
      <c r="C126" s="48"/>
      <c r="D126" s="102"/>
      <c r="E126" s="27"/>
      <c r="F126" s="28"/>
    </row>
    <row r="127" spans="1:6" ht="46.8">
      <c r="A127" s="263" t="s">
        <v>8</v>
      </c>
      <c r="B127" s="264" t="s">
        <v>53</v>
      </c>
      <c r="C127" s="316">
        <v>42298</v>
      </c>
      <c r="D127" s="103"/>
      <c r="E127" s="29"/>
      <c r="F127" s="30"/>
    </row>
    <row r="128" spans="1:6" ht="15.6">
      <c r="A128" s="265"/>
      <c r="B128" s="266" t="s">
        <v>510</v>
      </c>
      <c r="C128" s="317">
        <v>42298</v>
      </c>
      <c r="D128" s="104"/>
      <c r="E128" s="31"/>
      <c r="F128" s="32"/>
    </row>
    <row r="129" spans="1:6" ht="15.6">
      <c r="A129" s="265"/>
      <c r="B129" s="266" t="s">
        <v>511</v>
      </c>
      <c r="C129" s="317">
        <v>42298</v>
      </c>
      <c r="D129" s="104"/>
      <c r="E129" s="31"/>
      <c r="F129" s="32"/>
    </row>
    <row r="130" spans="1:6" ht="15.6">
      <c r="A130" s="265"/>
      <c r="B130" s="266" t="s">
        <v>348</v>
      </c>
      <c r="C130" s="317">
        <v>42298</v>
      </c>
      <c r="D130" s="104"/>
      <c r="E130" s="31"/>
      <c r="F130" s="32"/>
    </row>
    <row r="131" spans="1:6" ht="31.2">
      <c r="A131" s="265"/>
      <c r="B131" s="266" t="s">
        <v>419</v>
      </c>
      <c r="C131" s="317">
        <v>42298</v>
      </c>
      <c r="D131" s="104"/>
      <c r="E131" s="31"/>
      <c r="F131" s="32"/>
    </row>
    <row r="132" spans="1:6" ht="15.6">
      <c r="A132" s="265"/>
      <c r="B132" s="266" t="s">
        <v>349</v>
      </c>
      <c r="C132" s="317">
        <v>42298</v>
      </c>
      <c r="D132" s="104"/>
      <c r="E132" s="31"/>
      <c r="F132" s="32"/>
    </row>
    <row r="133" spans="1:6" ht="15.6">
      <c r="A133" s="265"/>
      <c r="B133" s="266" t="s">
        <v>350</v>
      </c>
      <c r="C133" s="317">
        <v>42298</v>
      </c>
      <c r="D133" s="104"/>
      <c r="E133" s="31"/>
      <c r="F133" s="32"/>
    </row>
    <row r="134" spans="1:6" ht="16.2" thickBot="1">
      <c r="A134" s="245"/>
      <c r="B134" s="267" t="s">
        <v>351</v>
      </c>
      <c r="C134" s="318">
        <v>42298</v>
      </c>
      <c r="D134" s="105"/>
      <c r="E134" s="33"/>
      <c r="F134" s="34"/>
    </row>
    <row r="135" spans="1:6" ht="16.2" thickBot="1">
      <c r="A135" s="245" t="s">
        <v>10</v>
      </c>
      <c r="B135" s="246"/>
      <c r="C135" s="49"/>
      <c r="D135" s="101"/>
      <c r="E135" s="25"/>
      <c r="F135" s="26"/>
    </row>
    <row r="136" spans="1:6" ht="16.2" thickBot="1">
      <c r="A136" s="245"/>
      <c r="B136" s="246" t="s">
        <v>54</v>
      </c>
      <c r="C136" s="49"/>
      <c r="D136" s="101"/>
      <c r="E136" s="25"/>
      <c r="F136" s="26"/>
    </row>
    <row r="137" spans="1:6" ht="16.2" thickBot="1">
      <c r="A137" s="245"/>
      <c r="B137" s="246" t="s">
        <v>55</v>
      </c>
      <c r="C137" s="49"/>
      <c r="D137" s="101"/>
      <c r="E137" s="25"/>
      <c r="F137" s="26"/>
    </row>
    <row r="138" spans="1:6" ht="15.6">
      <c r="A138" s="263" t="s">
        <v>420</v>
      </c>
      <c r="B138" s="264" t="s">
        <v>56</v>
      </c>
      <c r="C138" s="316"/>
      <c r="D138" s="103"/>
      <c r="E138" s="29"/>
      <c r="F138" s="30"/>
    </row>
    <row r="139" spans="1:6" ht="15.6">
      <c r="A139" s="265"/>
      <c r="B139" s="266" t="s">
        <v>352</v>
      </c>
      <c r="C139" s="317"/>
      <c r="D139" s="104"/>
      <c r="E139" s="31"/>
      <c r="F139" s="32"/>
    </row>
    <row r="140" spans="1:6" ht="31.2">
      <c r="A140" s="265"/>
      <c r="B140" s="266" t="s">
        <v>353</v>
      </c>
      <c r="C140" s="317"/>
      <c r="D140" s="104"/>
      <c r="E140" s="31"/>
      <c r="F140" s="32"/>
    </row>
    <row r="141" spans="1:6" ht="31.2">
      <c r="A141" s="265"/>
      <c r="B141" s="266" t="s">
        <v>354</v>
      </c>
      <c r="C141" s="317"/>
      <c r="D141" s="104"/>
      <c r="E141" s="31"/>
      <c r="F141" s="32"/>
    </row>
    <row r="142" spans="1:6" ht="31.2">
      <c r="A142" s="265"/>
      <c r="B142" s="266" t="s">
        <v>355</v>
      </c>
      <c r="C142" s="317"/>
      <c r="D142" s="104"/>
      <c r="E142" s="31"/>
      <c r="F142" s="32"/>
    </row>
    <row r="143" spans="1:6" ht="31.2">
      <c r="A143" s="265"/>
      <c r="B143" s="266" t="s">
        <v>356</v>
      </c>
      <c r="C143" s="317"/>
      <c r="D143" s="104"/>
      <c r="E143" s="31"/>
      <c r="F143" s="32"/>
    </row>
    <row r="144" spans="1:6" ht="31.2">
      <c r="A144" s="265"/>
      <c r="B144" s="266" t="s">
        <v>357</v>
      </c>
      <c r="C144" s="317"/>
      <c r="D144" s="104"/>
      <c r="E144" s="31"/>
      <c r="F144" s="32"/>
    </row>
    <row r="145" spans="1:6" ht="16.2" thickBot="1">
      <c r="A145" s="245"/>
      <c r="B145" s="267" t="s">
        <v>358</v>
      </c>
      <c r="C145" s="318"/>
      <c r="D145" s="105"/>
      <c r="E145" s="33"/>
      <c r="F145" s="34"/>
    </row>
    <row r="146" spans="1:6" ht="16.2" thickBot="1">
      <c r="A146" s="245"/>
      <c r="B146" s="267"/>
      <c r="C146" s="318"/>
      <c r="D146" s="105"/>
      <c r="E146" s="33"/>
      <c r="F146" s="34"/>
    </row>
    <row r="147" spans="1:6" s="126" customFormat="1" ht="33" thickBot="1">
      <c r="A147" s="262"/>
      <c r="B147" s="227" t="s">
        <v>527</v>
      </c>
      <c r="C147" s="148">
        <f>C57-73</f>
        <v>42328</v>
      </c>
      <c r="D147" s="136"/>
      <c r="E147" s="137"/>
      <c r="F147" s="138"/>
    </row>
    <row r="148" spans="1:6" ht="16.2" thickBot="1">
      <c r="A148" s="260"/>
      <c r="B148" s="261"/>
      <c r="C148" s="48"/>
      <c r="D148" s="102"/>
      <c r="E148" s="27"/>
      <c r="F148" s="28"/>
    </row>
    <row r="149" spans="1:6" ht="16.2" thickBot="1">
      <c r="A149" s="254" t="s">
        <v>423</v>
      </c>
      <c r="B149" s="246" t="s">
        <v>424</v>
      </c>
      <c r="C149" s="49">
        <v>42297</v>
      </c>
      <c r="D149" s="102"/>
      <c r="E149" s="27"/>
      <c r="F149" s="28"/>
    </row>
    <row r="150" spans="1:6" ht="16.2" thickBot="1">
      <c r="A150" s="245" t="s">
        <v>8</v>
      </c>
      <c r="B150" s="246" t="s">
        <v>58</v>
      </c>
      <c r="C150" s="49">
        <v>42297</v>
      </c>
      <c r="D150" s="101"/>
      <c r="E150" s="25"/>
      <c r="F150" s="26"/>
    </row>
    <row r="151" spans="1:6" ht="16.2" thickBot="1">
      <c r="A151" s="245"/>
      <c r="B151" s="246" t="s">
        <v>421</v>
      </c>
      <c r="C151" s="49">
        <v>42297</v>
      </c>
      <c r="D151" s="101"/>
      <c r="E151" s="25"/>
      <c r="F151" s="26"/>
    </row>
    <row r="152" spans="1:6" ht="16.2" thickBot="1">
      <c r="A152" s="245"/>
      <c r="B152" s="246" t="s">
        <v>422</v>
      </c>
      <c r="C152" s="49">
        <v>42297</v>
      </c>
      <c r="D152" s="101"/>
      <c r="E152" s="25"/>
      <c r="F152" s="26"/>
    </row>
    <row r="153" spans="1:6" ht="16.2" thickBot="1">
      <c r="A153" s="245" t="s">
        <v>8</v>
      </c>
      <c r="B153" s="246" t="s">
        <v>60</v>
      </c>
      <c r="C153" s="49">
        <v>42297</v>
      </c>
      <c r="D153" s="101"/>
      <c r="E153" s="25"/>
      <c r="F153" s="26"/>
    </row>
    <row r="154" spans="1:6" ht="16.2" thickBot="1">
      <c r="A154" s="245"/>
      <c r="B154" s="246"/>
      <c r="C154" s="49"/>
      <c r="D154" s="101"/>
      <c r="E154" s="25"/>
      <c r="F154" s="26"/>
    </row>
    <row r="155" spans="1:6" s="147" customFormat="1" ht="18.600000000000001" thickBot="1">
      <c r="A155" s="269"/>
      <c r="B155" s="214" t="s">
        <v>61</v>
      </c>
      <c r="C155" s="149"/>
      <c r="D155" s="150"/>
      <c r="E155" s="151"/>
      <c r="F155" s="152"/>
    </row>
    <row r="156" spans="1:6" ht="16.2" thickBot="1">
      <c r="A156" s="260"/>
      <c r="B156" s="261"/>
      <c r="C156" s="48"/>
      <c r="D156" s="102"/>
      <c r="E156" s="27"/>
      <c r="F156" s="28"/>
    </row>
    <row r="157" spans="1:6" ht="16.2" thickBot="1">
      <c r="A157" s="245" t="s">
        <v>425</v>
      </c>
      <c r="B157" s="249" t="s">
        <v>426</v>
      </c>
      <c r="C157" s="346" t="s">
        <v>610</v>
      </c>
      <c r="D157" s="102"/>
      <c r="E157" s="27"/>
      <c r="F157" s="28"/>
    </row>
    <row r="158" spans="1:6" ht="31.8" thickBot="1">
      <c r="A158" s="245" t="s">
        <v>8</v>
      </c>
      <c r="B158" s="246" t="s">
        <v>62</v>
      </c>
      <c r="C158" s="49" t="s">
        <v>610</v>
      </c>
      <c r="D158" s="101"/>
      <c r="E158" s="25"/>
      <c r="F158" s="26"/>
    </row>
    <row r="159" spans="1:6" ht="31.8" thickBot="1">
      <c r="A159" s="245"/>
      <c r="B159" s="246" t="s">
        <v>63</v>
      </c>
      <c r="C159" s="49" t="s">
        <v>610</v>
      </c>
      <c r="D159" s="101"/>
      <c r="E159" s="25"/>
      <c r="F159" s="26"/>
    </row>
    <row r="160" spans="1:6" ht="47.4" thickBot="1">
      <c r="A160" s="245"/>
      <c r="B160" s="246" t="s">
        <v>64</v>
      </c>
      <c r="C160" s="49" t="s">
        <v>610</v>
      </c>
      <c r="D160" s="101"/>
      <c r="E160" s="25"/>
      <c r="F160" s="26"/>
    </row>
    <row r="161" spans="1:6" ht="16.2" thickBot="1">
      <c r="A161" s="245"/>
      <c r="B161" s="246"/>
      <c r="C161" s="49"/>
      <c r="D161" s="101"/>
      <c r="E161" s="25"/>
      <c r="F161" s="26"/>
    </row>
    <row r="162" spans="1:6" s="126" customFormat="1" ht="33" thickBot="1">
      <c r="A162" s="262"/>
      <c r="B162" s="227" t="s">
        <v>528</v>
      </c>
      <c r="C162" s="148">
        <f>C57-134</f>
        <v>42267</v>
      </c>
      <c r="D162" s="136"/>
      <c r="E162" s="137"/>
      <c r="F162" s="138"/>
    </row>
    <row r="163" spans="1:6" ht="16.2" thickBot="1">
      <c r="A163" s="260"/>
      <c r="B163" s="261"/>
      <c r="C163" s="48"/>
      <c r="D163" s="102"/>
      <c r="E163" s="27"/>
      <c r="F163" s="28"/>
    </row>
    <row r="164" spans="1:6" ht="31.8" thickBot="1">
      <c r="A164" s="245"/>
      <c r="B164" s="270" t="s">
        <v>438</v>
      </c>
      <c r="C164" s="49"/>
      <c r="D164" s="101"/>
      <c r="E164" s="25"/>
      <c r="F164" s="26"/>
    </row>
    <row r="165" spans="1:6" ht="15.6">
      <c r="A165" s="263" t="s">
        <v>8</v>
      </c>
      <c r="B165" s="264" t="s">
        <v>65</v>
      </c>
      <c r="C165" s="316">
        <v>42298</v>
      </c>
      <c r="D165" s="103"/>
      <c r="E165" s="29"/>
      <c r="F165" s="30"/>
    </row>
    <row r="166" spans="1:6" ht="15.6">
      <c r="A166" s="265"/>
      <c r="B166" s="266" t="s">
        <v>359</v>
      </c>
      <c r="C166" s="317" t="s">
        <v>610</v>
      </c>
      <c r="D166" s="104"/>
      <c r="E166" s="31"/>
      <c r="F166" s="32"/>
    </row>
    <row r="167" spans="1:6" ht="15.6">
      <c r="A167" s="265"/>
      <c r="B167" s="266" t="s">
        <v>360</v>
      </c>
      <c r="C167" s="317">
        <v>42298</v>
      </c>
      <c r="D167" s="104"/>
      <c r="E167" s="31"/>
      <c r="F167" s="32"/>
    </row>
    <row r="168" spans="1:6" ht="15.6">
      <c r="A168" s="265"/>
      <c r="B168" s="266" t="s">
        <v>361</v>
      </c>
      <c r="C168" s="317" t="s">
        <v>610</v>
      </c>
      <c r="D168" s="104"/>
      <c r="E168" s="31"/>
      <c r="F168" s="32"/>
    </row>
    <row r="169" spans="1:6" ht="15.6">
      <c r="A169" s="265"/>
      <c r="B169" s="266" t="s">
        <v>362</v>
      </c>
      <c r="C169" s="317">
        <v>42298</v>
      </c>
      <c r="D169" s="104"/>
      <c r="E169" s="31"/>
      <c r="F169" s="32"/>
    </row>
    <row r="170" spans="1:6" ht="16.2" thickBot="1">
      <c r="A170" s="245"/>
      <c r="B170" s="267" t="s">
        <v>363</v>
      </c>
      <c r="C170" s="318" t="s">
        <v>610</v>
      </c>
      <c r="D170" s="105"/>
      <c r="E170" s="33"/>
      <c r="F170" s="34"/>
    </row>
    <row r="171" spans="1:6" ht="31.8" thickBot="1">
      <c r="A171" s="245" t="s">
        <v>10</v>
      </c>
      <c r="B171" s="246" t="s">
        <v>66</v>
      </c>
      <c r="C171" s="49">
        <v>42298</v>
      </c>
      <c r="D171" s="101"/>
      <c r="E171" s="25"/>
      <c r="F171" s="26"/>
    </row>
    <row r="172" spans="1:6" ht="31.8" thickBot="1">
      <c r="A172" s="245"/>
      <c r="B172" s="246" t="s">
        <v>67</v>
      </c>
      <c r="C172" s="49">
        <v>42298</v>
      </c>
      <c r="D172" s="101"/>
      <c r="E172" s="25"/>
      <c r="F172" s="26"/>
    </row>
    <row r="173" spans="1:6" ht="31.8" thickBot="1">
      <c r="A173" s="245"/>
      <c r="B173" s="246" t="s">
        <v>68</v>
      </c>
      <c r="C173" s="49">
        <v>42298</v>
      </c>
      <c r="D173" s="101"/>
      <c r="E173" s="25"/>
      <c r="F173" s="26"/>
    </row>
    <row r="174" spans="1:6" ht="16.2" thickBot="1">
      <c r="A174" s="245"/>
      <c r="B174" s="246" t="s">
        <v>69</v>
      </c>
      <c r="C174" s="49">
        <v>42298</v>
      </c>
      <c r="D174" s="101"/>
      <c r="E174" s="25"/>
      <c r="F174" s="26"/>
    </row>
    <row r="175" spans="1:6" ht="16.2" thickBot="1">
      <c r="A175" s="245"/>
      <c r="B175" s="246" t="s">
        <v>70</v>
      </c>
      <c r="C175" s="49">
        <v>42298</v>
      </c>
      <c r="D175" s="101"/>
      <c r="E175" s="25"/>
      <c r="F175" s="26"/>
    </row>
    <row r="176" spans="1:6" ht="31.8" thickBot="1">
      <c r="A176" s="245"/>
      <c r="B176" s="246" t="s">
        <v>427</v>
      </c>
      <c r="C176" s="49">
        <v>42298</v>
      </c>
      <c r="D176" s="101"/>
      <c r="E176" s="25"/>
      <c r="F176" s="26"/>
    </row>
    <row r="177" spans="1:6" ht="31.8" thickBot="1">
      <c r="A177" s="245"/>
      <c r="B177" s="246" t="s">
        <v>71</v>
      </c>
      <c r="C177" s="49">
        <v>42298</v>
      </c>
      <c r="D177" s="101"/>
      <c r="E177" s="25"/>
      <c r="F177" s="26"/>
    </row>
    <row r="178" spans="1:6" ht="31.8" thickBot="1">
      <c r="A178" s="245"/>
      <c r="B178" s="246" t="s">
        <v>72</v>
      </c>
      <c r="C178" s="49" t="s">
        <v>610</v>
      </c>
      <c r="D178" s="101"/>
      <c r="E178" s="25"/>
      <c r="F178" s="26"/>
    </row>
    <row r="179" spans="1:6" ht="31.8" thickBot="1">
      <c r="A179" s="245"/>
      <c r="B179" s="246" t="s">
        <v>73</v>
      </c>
      <c r="C179" s="49">
        <v>42298</v>
      </c>
      <c r="D179" s="101"/>
      <c r="E179" s="25"/>
      <c r="F179" s="26"/>
    </row>
    <row r="180" spans="1:6" ht="31.8" thickBot="1">
      <c r="A180" s="245"/>
      <c r="B180" s="246" t="s">
        <v>74</v>
      </c>
      <c r="C180" s="49">
        <v>42298</v>
      </c>
      <c r="D180" s="101"/>
      <c r="E180" s="25"/>
      <c r="F180" s="26"/>
    </row>
    <row r="181" spans="1:6" ht="16.2" thickBot="1">
      <c r="A181" s="245"/>
      <c r="B181" s="246" t="s">
        <v>75</v>
      </c>
      <c r="C181" s="49">
        <v>42298</v>
      </c>
      <c r="D181" s="101"/>
      <c r="E181" s="25"/>
      <c r="F181" s="26"/>
    </row>
    <row r="182" spans="1:6" ht="31.2">
      <c r="A182" s="263" t="s">
        <v>8</v>
      </c>
      <c r="B182" s="264" t="s">
        <v>428</v>
      </c>
      <c r="C182" s="316">
        <v>42298</v>
      </c>
      <c r="D182" s="103"/>
      <c r="E182" s="29"/>
      <c r="F182" s="30"/>
    </row>
    <row r="183" spans="1:6" ht="31.2">
      <c r="A183" s="265"/>
      <c r="B183" s="266" t="s">
        <v>364</v>
      </c>
      <c r="C183" s="316">
        <v>42298</v>
      </c>
      <c r="D183" s="104"/>
      <c r="E183" s="31"/>
      <c r="F183" s="32"/>
    </row>
    <row r="184" spans="1:6" ht="31.2">
      <c r="A184" s="265"/>
      <c r="B184" s="266" t="s">
        <v>365</v>
      </c>
      <c r="C184" s="316">
        <v>42298</v>
      </c>
      <c r="D184" s="104"/>
      <c r="E184" s="31"/>
      <c r="F184" s="32"/>
    </row>
    <row r="185" spans="1:6" ht="31.2">
      <c r="A185" s="265"/>
      <c r="B185" s="266" t="s">
        <v>366</v>
      </c>
      <c r="C185" s="316">
        <v>42298</v>
      </c>
      <c r="D185" s="104"/>
      <c r="E185" s="31"/>
      <c r="F185" s="32"/>
    </row>
    <row r="186" spans="1:6" ht="31.2">
      <c r="A186" s="265"/>
      <c r="B186" s="266" t="s">
        <v>367</v>
      </c>
      <c r="C186" s="316">
        <v>42298</v>
      </c>
      <c r="D186" s="104"/>
      <c r="E186" s="31"/>
      <c r="F186" s="32"/>
    </row>
    <row r="187" spans="1:6" ht="15.6">
      <c r="A187" s="265"/>
      <c r="B187" s="266" t="s">
        <v>368</v>
      </c>
      <c r="C187" s="316">
        <v>42298</v>
      </c>
      <c r="D187" s="104"/>
      <c r="E187" s="31"/>
      <c r="F187" s="32"/>
    </row>
    <row r="188" spans="1:6" ht="31.2">
      <c r="A188" s="265"/>
      <c r="B188" s="266" t="s">
        <v>369</v>
      </c>
      <c r="C188" s="316">
        <v>42298</v>
      </c>
      <c r="D188" s="104"/>
      <c r="E188" s="31"/>
      <c r="F188" s="32"/>
    </row>
    <row r="189" spans="1:6" ht="31.8" thickBot="1">
      <c r="A189" s="245"/>
      <c r="B189" s="267" t="s">
        <v>370</v>
      </c>
      <c r="C189" s="318" t="s">
        <v>610</v>
      </c>
      <c r="D189" s="105"/>
      <c r="E189" s="33"/>
      <c r="F189" s="34"/>
    </row>
    <row r="190" spans="1:6" ht="31.8" thickBot="1">
      <c r="A190" s="245" t="s">
        <v>76</v>
      </c>
      <c r="B190" s="246" t="s">
        <v>429</v>
      </c>
      <c r="C190" s="49">
        <v>42298</v>
      </c>
      <c r="D190" s="101"/>
      <c r="E190" s="25"/>
      <c r="F190" s="26"/>
    </row>
    <row r="191" spans="1:6" ht="31.8" thickBot="1">
      <c r="A191" s="263" t="s">
        <v>8</v>
      </c>
      <c r="B191" s="264" t="s">
        <v>77</v>
      </c>
      <c r="C191" s="49">
        <v>42298</v>
      </c>
      <c r="D191" s="103"/>
      <c r="E191" s="29"/>
      <c r="F191" s="30"/>
    </row>
    <row r="192" spans="1:6" ht="31.8" thickBot="1">
      <c r="A192" s="265"/>
      <c r="B192" s="266" t="s">
        <v>430</v>
      </c>
      <c r="C192" s="49">
        <v>42298</v>
      </c>
      <c r="D192" s="104"/>
      <c r="E192" s="31"/>
      <c r="F192" s="32"/>
    </row>
    <row r="193" spans="1:6" ht="31.8" thickBot="1">
      <c r="A193" s="245"/>
      <c r="B193" s="267" t="s">
        <v>431</v>
      </c>
      <c r="C193" s="49">
        <v>42298</v>
      </c>
      <c r="D193" s="105"/>
      <c r="E193" s="33"/>
      <c r="F193" s="34"/>
    </row>
    <row r="194" spans="1:6" ht="16.2" thickBot="1">
      <c r="A194" s="245"/>
      <c r="B194" s="267"/>
      <c r="C194" s="318"/>
      <c r="D194" s="105"/>
      <c r="E194" s="33"/>
      <c r="F194" s="34"/>
    </row>
    <row r="195" spans="1:6" s="147" customFormat="1" ht="18.600000000000001" hidden="1" thickBot="1">
      <c r="A195" s="269"/>
      <c r="B195" s="214" t="s">
        <v>22</v>
      </c>
      <c r="C195" s="143"/>
      <c r="D195" s="144"/>
      <c r="E195" s="145"/>
      <c r="F195" s="146"/>
    </row>
    <row r="196" spans="1:6" ht="16.2" hidden="1" thickBot="1">
      <c r="A196" s="260"/>
      <c r="B196" s="261"/>
      <c r="C196" s="48"/>
      <c r="D196" s="102"/>
      <c r="E196" s="27"/>
      <c r="F196" s="28"/>
    </row>
    <row r="197" spans="1:6" ht="47.4" hidden="1" thickBot="1">
      <c r="A197" s="245" t="s">
        <v>78</v>
      </c>
      <c r="B197" s="246" t="s">
        <v>432</v>
      </c>
      <c r="C197" s="49"/>
      <c r="D197" s="101"/>
      <c r="E197" s="25"/>
      <c r="F197" s="26"/>
    </row>
    <row r="198" spans="1:6" ht="31.8" hidden="1" thickBot="1">
      <c r="A198" s="245" t="s">
        <v>79</v>
      </c>
      <c r="B198" s="246" t="s">
        <v>80</v>
      </c>
      <c r="C198" s="49"/>
      <c r="D198" s="101"/>
      <c r="E198" s="25"/>
      <c r="F198" s="26"/>
    </row>
    <row r="199" spans="1:6" ht="16.2" hidden="1" thickBot="1">
      <c r="A199" s="245" t="s">
        <v>10</v>
      </c>
      <c r="B199" s="246"/>
      <c r="C199" s="49"/>
      <c r="D199" s="101"/>
      <c r="E199" s="25"/>
      <c r="F199" s="26"/>
    </row>
    <row r="200" spans="1:6" ht="31.8" hidden="1" thickBot="1">
      <c r="A200" s="245"/>
      <c r="B200" s="246" t="s">
        <v>483</v>
      </c>
      <c r="C200" s="49" t="s">
        <v>610</v>
      </c>
      <c r="D200" s="101"/>
      <c r="E200" s="25"/>
      <c r="F200" s="26"/>
    </row>
    <row r="201" spans="1:6" ht="31.8" hidden="1" thickBot="1">
      <c r="A201" s="245"/>
      <c r="B201" s="246" t="s">
        <v>81</v>
      </c>
      <c r="C201" s="49"/>
      <c r="D201" s="101"/>
      <c r="E201" s="25"/>
      <c r="F201" s="26"/>
    </row>
    <row r="202" spans="1:6" ht="31.2" hidden="1">
      <c r="A202" s="263"/>
      <c r="B202" s="264" t="s">
        <v>82</v>
      </c>
      <c r="C202" s="316"/>
      <c r="D202" s="103"/>
      <c r="E202" s="29"/>
      <c r="F202" s="30"/>
    </row>
    <row r="203" spans="1:6" ht="15.6" hidden="1">
      <c r="A203" s="265"/>
      <c r="B203" s="266" t="s">
        <v>371</v>
      </c>
      <c r="C203" s="317"/>
      <c r="D203" s="104"/>
      <c r="E203" s="31"/>
      <c r="F203" s="32"/>
    </row>
    <row r="204" spans="1:6" ht="15.6" hidden="1">
      <c r="A204" s="265"/>
      <c r="B204" s="266" t="s">
        <v>372</v>
      </c>
      <c r="C204" s="317"/>
      <c r="D204" s="104"/>
      <c r="E204" s="31"/>
      <c r="F204" s="32"/>
    </row>
    <row r="205" spans="1:6" ht="31.2" hidden="1">
      <c r="A205" s="265"/>
      <c r="B205" s="266" t="s">
        <v>373</v>
      </c>
      <c r="C205" s="317"/>
      <c r="D205" s="104"/>
      <c r="E205" s="31"/>
      <c r="F205" s="32"/>
    </row>
    <row r="206" spans="1:6" ht="31.2" hidden="1">
      <c r="A206" s="265"/>
      <c r="B206" s="266" t="s">
        <v>374</v>
      </c>
      <c r="C206" s="317"/>
      <c r="D206" s="104"/>
      <c r="E206" s="31"/>
      <c r="F206" s="32"/>
    </row>
    <row r="207" spans="1:6" ht="15.6" hidden="1">
      <c r="A207" s="265"/>
      <c r="B207" s="266" t="s">
        <v>375</v>
      </c>
      <c r="C207" s="317"/>
      <c r="D207" s="104"/>
      <c r="E207" s="31"/>
      <c r="F207" s="32"/>
    </row>
    <row r="208" spans="1:6" ht="31.8" hidden="1" thickBot="1">
      <c r="A208" s="245"/>
      <c r="B208" s="267" t="s">
        <v>433</v>
      </c>
      <c r="C208" s="318"/>
      <c r="D208" s="105"/>
      <c r="E208" s="33"/>
      <c r="F208" s="34"/>
    </row>
    <row r="209" spans="1:6" ht="31.2" hidden="1">
      <c r="A209" s="263"/>
      <c r="B209" s="264" t="s">
        <v>83</v>
      </c>
      <c r="C209" s="316"/>
      <c r="D209" s="103"/>
      <c r="E209" s="29"/>
      <c r="F209" s="30"/>
    </row>
    <row r="210" spans="1:6" ht="31.2" hidden="1">
      <c r="A210" s="265"/>
      <c r="B210" s="266" t="s">
        <v>376</v>
      </c>
      <c r="C210" s="317"/>
      <c r="D210" s="104"/>
      <c r="E210" s="31"/>
      <c r="F210" s="32"/>
    </row>
    <row r="211" spans="1:6" ht="15.6" hidden="1">
      <c r="A211" s="265"/>
      <c r="B211" s="266" t="s">
        <v>377</v>
      </c>
      <c r="C211" s="317"/>
      <c r="D211" s="104"/>
      <c r="E211" s="31"/>
      <c r="F211" s="32"/>
    </row>
    <row r="212" spans="1:6" ht="15.6" hidden="1">
      <c r="A212" s="265"/>
      <c r="B212" s="266" t="s">
        <v>378</v>
      </c>
      <c r="C212" s="317"/>
      <c r="D212" s="104"/>
      <c r="E212" s="31"/>
      <c r="F212" s="32"/>
    </row>
    <row r="213" spans="1:6" ht="31.2" hidden="1">
      <c r="A213" s="265"/>
      <c r="B213" s="266" t="s">
        <v>379</v>
      </c>
      <c r="C213" s="317"/>
      <c r="D213" s="104"/>
      <c r="E213" s="31"/>
      <c r="F213" s="32"/>
    </row>
    <row r="214" spans="1:6" ht="46.8" hidden="1">
      <c r="A214" s="265"/>
      <c r="B214" s="266" t="s">
        <v>380</v>
      </c>
      <c r="C214" s="317"/>
      <c r="D214" s="104"/>
      <c r="E214" s="31"/>
      <c r="F214" s="32"/>
    </row>
    <row r="215" spans="1:6" ht="31.2" hidden="1">
      <c r="A215" s="265"/>
      <c r="B215" s="266" t="s">
        <v>381</v>
      </c>
      <c r="C215" s="317"/>
      <c r="D215" s="104"/>
      <c r="E215" s="31"/>
      <c r="F215" s="32"/>
    </row>
    <row r="216" spans="1:6" ht="16.2" hidden="1" thickBot="1">
      <c r="A216" s="245"/>
      <c r="B216" s="267" t="s">
        <v>382</v>
      </c>
      <c r="C216" s="318"/>
      <c r="D216" s="105"/>
      <c r="E216" s="33"/>
      <c r="F216" s="34"/>
    </row>
    <row r="217" spans="1:6" ht="47.4" hidden="1" thickBot="1">
      <c r="A217" s="245"/>
      <c r="B217" s="246" t="s">
        <v>84</v>
      </c>
      <c r="C217" s="49"/>
      <c r="D217" s="101"/>
      <c r="E217" s="25"/>
      <c r="F217" s="26"/>
    </row>
    <row r="218" spans="1:6" ht="31.8" hidden="1" thickBot="1">
      <c r="A218" s="245" t="s">
        <v>0</v>
      </c>
      <c r="B218" s="246" t="s">
        <v>434</v>
      </c>
      <c r="C218" s="49"/>
      <c r="D218" s="101"/>
      <c r="E218" s="25"/>
      <c r="F218" s="26"/>
    </row>
    <row r="219" spans="1:6" ht="31.8" hidden="1" thickBot="1">
      <c r="A219" s="245" t="s">
        <v>0</v>
      </c>
      <c r="B219" s="246" t="s">
        <v>85</v>
      </c>
      <c r="C219" s="49"/>
      <c r="D219" s="101"/>
      <c r="E219" s="25"/>
      <c r="F219" s="26"/>
    </row>
    <row r="220" spans="1:6" ht="16.2" hidden="1" thickBot="1">
      <c r="A220" s="245" t="s">
        <v>0</v>
      </c>
      <c r="B220" s="246" t="s">
        <v>86</v>
      </c>
      <c r="C220" s="49"/>
      <c r="D220" s="101"/>
      <c r="E220" s="25"/>
      <c r="F220" s="26"/>
    </row>
    <row r="221" spans="1:6" ht="31.2" hidden="1">
      <c r="A221" s="263" t="s">
        <v>8</v>
      </c>
      <c r="B221" s="264" t="s">
        <v>435</v>
      </c>
      <c r="C221" s="316"/>
      <c r="D221" s="103"/>
      <c r="E221" s="29"/>
      <c r="F221" s="30"/>
    </row>
    <row r="222" spans="1:6" ht="15.6" hidden="1">
      <c r="A222" s="265"/>
      <c r="B222" s="266" t="s">
        <v>383</v>
      </c>
      <c r="C222" s="317"/>
      <c r="D222" s="104"/>
      <c r="E222" s="31"/>
      <c r="F222" s="32"/>
    </row>
    <row r="223" spans="1:6" ht="31.2" hidden="1">
      <c r="A223" s="265"/>
      <c r="B223" s="266" t="s">
        <v>384</v>
      </c>
      <c r="C223" s="317"/>
      <c r="D223" s="104"/>
      <c r="E223" s="31"/>
      <c r="F223" s="32"/>
    </row>
    <row r="224" spans="1:6" ht="31.2" hidden="1">
      <c r="A224" s="265"/>
      <c r="B224" s="266" t="s">
        <v>385</v>
      </c>
      <c r="C224" s="317"/>
      <c r="D224" s="104"/>
      <c r="E224" s="31"/>
      <c r="F224" s="32"/>
    </row>
    <row r="225" spans="1:6" ht="31.2" hidden="1">
      <c r="A225" s="265"/>
      <c r="B225" s="266" t="s">
        <v>386</v>
      </c>
      <c r="C225" s="317"/>
      <c r="D225" s="104"/>
      <c r="E225" s="31"/>
      <c r="F225" s="32"/>
    </row>
    <row r="226" spans="1:6" ht="31.2" hidden="1">
      <c r="A226" s="265"/>
      <c r="B226" s="266" t="s">
        <v>387</v>
      </c>
      <c r="C226" s="317"/>
      <c r="D226" s="104"/>
      <c r="E226" s="31"/>
      <c r="F226" s="32"/>
    </row>
    <row r="227" spans="1:6" ht="31.2" hidden="1">
      <c r="A227" s="265"/>
      <c r="B227" s="266" t="s">
        <v>388</v>
      </c>
      <c r="C227" s="317"/>
      <c r="D227" s="104"/>
      <c r="E227" s="31"/>
      <c r="F227" s="32"/>
    </row>
    <row r="228" spans="1:6" ht="16.2" hidden="1" thickBot="1">
      <c r="A228" s="245"/>
      <c r="B228" s="267" t="s">
        <v>389</v>
      </c>
      <c r="C228" s="318"/>
      <c r="D228" s="105"/>
      <c r="E228" s="33"/>
      <c r="F228" s="34"/>
    </row>
    <row r="229" spans="1:6" ht="16.2" hidden="1" thickBot="1">
      <c r="A229" s="245"/>
      <c r="B229" s="246" t="s">
        <v>0</v>
      </c>
      <c r="C229" s="49"/>
      <c r="D229" s="101"/>
      <c r="E229" s="25"/>
      <c r="F229" s="26"/>
    </row>
    <row r="230" spans="1:6" ht="31.8" hidden="1" thickBot="1">
      <c r="A230" s="245" t="s">
        <v>436</v>
      </c>
      <c r="B230" s="246" t="s">
        <v>87</v>
      </c>
      <c r="C230" s="49"/>
      <c r="D230" s="101"/>
      <c r="E230" s="25"/>
      <c r="F230" s="26"/>
    </row>
    <row r="231" spans="1:6" ht="31.8" hidden="1" thickBot="1">
      <c r="A231" s="245"/>
      <c r="B231" s="246" t="s">
        <v>88</v>
      </c>
      <c r="C231" s="49"/>
      <c r="D231" s="101"/>
      <c r="E231" s="25"/>
      <c r="F231" s="26"/>
    </row>
    <row r="232" spans="1:6" ht="31.8" hidden="1" thickBot="1">
      <c r="A232" s="245" t="s">
        <v>14</v>
      </c>
      <c r="B232" s="246" t="s">
        <v>512</v>
      </c>
      <c r="C232" s="49">
        <f>C57-167</f>
        <v>42234</v>
      </c>
      <c r="D232" s="101"/>
      <c r="E232" s="25"/>
      <c r="F232" s="26"/>
    </row>
    <row r="233" spans="1:6" ht="15.6" hidden="1">
      <c r="A233" s="263" t="s">
        <v>8</v>
      </c>
      <c r="B233" s="264" t="s">
        <v>89</v>
      </c>
      <c r="C233" s="316"/>
      <c r="D233" s="103"/>
      <c r="E233" s="29"/>
      <c r="F233" s="30"/>
    </row>
    <row r="234" spans="1:6" ht="31.2" hidden="1">
      <c r="A234" s="265"/>
      <c r="B234" s="266" t="s">
        <v>390</v>
      </c>
      <c r="C234" s="317"/>
      <c r="D234" s="104"/>
      <c r="E234" s="31"/>
      <c r="F234" s="32"/>
    </row>
    <row r="235" spans="1:6" ht="16.2" hidden="1" thickBot="1">
      <c r="A235" s="245"/>
      <c r="B235" s="267" t="s">
        <v>391</v>
      </c>
      <c r="C235" s="318"/>
      <c r="D235" s="105"/>
      <c r="E235" s="33"/>
      <c r="F235" s="34"/>
    </row>
    <row r="236" spans="1:6" ht="16.2" hidden="1" thickBot="1">
      <c r="A236" s="245" t="s">
        <v>10</v>
      </c>
      <c r="B236" s="246" t="s">
        <v>90</v>
      </c>
      <c r="C236" s="49">
        <f>C57-107</f>
        <v>42294</v>
      </c>
      <c r="D236" s="101"/>
      <c r="E236" s="25"/>
      <c r="F236" s="26"/>
    </row>
    <row r="237" spans="1:6" ht="47.4" hidden="1" thickBot="1">
      <c r="A237" s="245"/>
      <c r="B237" s="246" t="s">
        <v>91</v>
      </c>
      <c r="C237" s="49"/>
      <c r="D237" s="101"/>
      <c r="E237" s="25"/>
      <c r="F237" s="26"/>
    </row>
    <row r="238" spans="1:6" ht="47.4" hidden="1" thickBot="1">
      <c r="A238" s="245"/>
      <c r="B238" s="246" t="s">
        <v>92</v>
      </c>
      <c r="C238" s="49"/>
      <c r="D238" s="101"/>
      <c r="E238" s="25"/>
      <c r="F238" s="26"/>
    </row>
    <row r="239" spans="1:6" ht="16.2" hidden="1" thickBot="1">
      <c r="A239" s="245"/>
      <c r="B239" s="246" t="s">
        <v>93</v>
      </c>
      <c r="C239" s="49"/>
      <c r="D239" s="101"/>
      <c r="E239" s="25"/>
      <c r="F239" s="26"/>
    </row>
    <row r="240" spans="1:6" ht="31.8" hidden="1" thickBot="1">
      <c r="A240" s="245"/>
      <c r="B240" s="246" t="s">
        <v>601</v>
      </c>
      <c r="C240" s="49"/>
      <c r="D240" s="101"/>
      <c r="E240" s="25"/>
      <c r="F240" s="26"/>
    </row>
    <row r="241" spans="1:6" ht="16.2" hidden="1" thickBot="1">
      <c r="A241" s="245" t="s">
        <v>8</v>
      </c>
      <c r="B241" s="246" t="s">
        <v>96</v>
      </c>
      <c r="C241" s="49"/>
      <c r="D241" s="101"/>
      <c r="E241" s="25"/>
      <c r="F241" s="26"/>
    </row>
    <row r="242" spans="1:6" ht="16.2" hidden="1" thickBot="1">
      <c r="A242" s="245"/>
      <c r="B242" s="246" t="s">
        <v>97</v>
      </c>
      <c r="C242" s="49"/>
      <c r="D242" s="101"/>
      <c r="E242" s="25"/>
      <c r="F242" s="26"/>
    </row>
    <row r="243" spans="1:6" ht="16.2" hidden="1" thickBot="1">
      <c r="A243" s="245"/>
      <c r="B243" s="246" t="s">
        <v>98</v>
      </c>
      <c r="C243" s="49"/>
      <c r="D243" s="101"/>
      <c r="E243" s="25"/>
      <c r="F243" s="26"/>
    </row>
    <row r="244" spans="1:6" ht="16.2" hidden="1" thickBot="1">
      <c r="A244" s="245"/>
      <c r="B244" s="246" t="s">
        <v>99</v>
      </c>
      <c r="C244" s="49"/>
      <c r="D244" s="101"/>
      <c r="E244" s="25"/>
      <c r="F244" s="26"/>
    </row>
    <row r="245" spans="1:6" ht="16.2" hidden="1" thickBot="1">
      <c r="A245" s="245"/>
      <c r="B245" s="246" t="s">
        <v>100</v>
      </c>
      <c r="C245" s="49"/>
      <c r="D245" s="101"/>
      <c r="E245" s="25"/>
      <c r="F245" s="26"/>
    </row>
    <row r="246" spans="1:6" ht="31.8" hidden="1" thickBot="1">
      <c r="A246" s="245"/>
      <c r="B246" s="246" t="s">
        <v>101</v>
      </c>
      <c r="C246" s="49"/>
      <c r="D246" s="101"/>
      <c r="E246" s="25"/>
      <c r="F246" s="26"/>
    </row>
    <row r="247" spans="1:6" ht="31.8" hidden="1" thickBot="1">
      <c r="A247" s="245" t="s">
        <v>10</v>
      </c>
      <c r="B247" s="246" t="s">
        <v>102</v>
      </c>
      <c r="C247" s="49">
        <f>C57-91</f>
        <v>42310</v>
      </c>
      <c r="D247" s="101"/>
      <c r="E247" s="25"/>
      <c r="F247" s="26"/>
    </row>
    <row r="248" spans="1:6" ht="31.8" hidden="1" thickBot="1">
      <c r="A248" s="245"/>
      <c r="B248" s="246" t="s">
        <v>103</v>
      </c>
      <c r="C248" s="49"/>
      <c r="D248" s="101"/>
      <c r="E248" s="25"/>
      <c r="F248" s="26"/>
    </row>
    <row r="249" spans="1:6" ht="16.2" hidden="1" thickBot="1">
      <c r="A249" s="245" t="s">
        <v>8</v>
      </c>
      <c r="B249" s="246" t="s">
        <v>104</v>
      </c>
      <c r="C249" s="49"/>
      <c r="D249" s="101"/>
      <c r="E249" s="25"/>
      <c r="F249" s="26"/>
    </row>
    <row r="250" spans="1:6" ht="16.2" hidden="1" thickBot="1">
      <c r="A250" s="245"/>
      <c r="B250" s="246"/>
      <c r="C250" s="49"/>
      <c r="D250" s="101"/>
      <c r="E250" s="25"/>
      <c r="F250" s="26"/>
    </row>
    <row r="251" spans="1:6" ht="47.4" hidden="1" thickBot="1">
      <c r="A251" s="245" t="s">
        <v>437</v>
      </c>
      <c r="B251" s="246" t="s">
        <v>504</v>
      </c>
      <c r="C251" s="49">
        <f>C57-137</f>
        <v>42264</v>
      </c>
      <c r="D251" s="101"/>
      <c r="E251" s="25"/>
      <c r="F251" s="26"/>
    </row>
    <row r="252" spans="1:6" ht="47.4" hidden="1" thickBot="1">
      <c r="A252" s="245"/>
      <c r="B252" s="246" t="s">
        <v>480</v>
      </c>
      <c r="C252" s="49">
        <f>C57-91</f>
        <v>42310</v>
      </c>
      <c r="D252" s="101"/>
      <c r="E252" s="25"/>
      <c r="F252" s="26"/>
    </row>
    <row r="253" spans="1:6" ht="47.4" hidden="1" thickBot="1">
      <c r="A253" s="245" t="s">
        <v>10</v>
      </c>
      <c r="B253" s="246" t="s">
        <v>481</v>
      </c>
      <c r="C253" s="49">
        <f>C57-91</f>
        <v>42310</v>
      </c>
      <c r="D253" s="101"/>
      <c r="E253" s="25"/>
      <c r="F253" s="26"/>
    </row>
    <row r="254" spans="1:6" ht="31.8" hidden="1" thickBot="1">
      <c r="A254" s="245"/>
      <c r="B254" s="246" t="s">
        <v>94</v>
      </c>
      <c r="C254" s="49"/>
      <c r="D254" s="101"/>
      <c r="E254" s="25"/>
      <c r="F254" s="26"/>
    </row>
    <row r="255" spans="1:6" ht="16.2" hidden="1" thickBot="1">
      <c r="A255" s="245" t="s">
        <v>8</v>
      </c>
      <c r="B255" s="246" t="s">
        <v>95</v>
      </c>
      <c r="C255" s="49"/>
      <c r="D255" s="101"/>
      <c r="E255" s="25"/>
      <c r="F255" s="26"/>
    </row>
    <row r="256" spans="1:6" ht="16.2" hidden="1" thickBot="1">
      <c r="A256" s="245"/>
      <c r="B256" s="246"/>
      <c r="C256" s="49"/>
      <c r="D256" s="101"/>
      <c r="E256" s="25"/>
      <c r="F256" s="26"/>
    </row>
    <row r="257" spans="1:6" s="147" customFormat="1" ht="18.600000000000001" hidden="1" thickBot="1">
      <c r="A257" s="269"/>
      <c r="B257" s="214" t="s">
        <v>439</v>
      </c>
      <c r="C257" s="143"/>
      <c r="D257" s="144"/>
      <c r="E257" s="145"/>
      <c r="F257" s="146"/>
    </row>
    <row r="258" spans="1:6" ht="16.2" hidden="1" thickBot="1">
      <c r="A258" s="260"/>
      <c r="B258" s="261"/>
      <c r="C258" s="48"/>
      <c r="D258" s="102"/>
      <c r="E258" s="27"/>
      <c r="F258" s="28"/>
    </row>
    <row r="259" spans="1:6" ht="16.2" hidden="1" thickBot="1">
      <c r="A259" s="245" t="s">
        <v>8</v>
      </c>
      <c r="B259" s="246" t="s">
        <v>105</v>
      </c>
      <c r="C259" s="49"/>
      <c r="D259" s="101"/>
      <c r="E259" s="25"/>
      <c r="F259" s="26"/>
    </row>
    <row r="260" spans="1:6" ht="16.2" hidden="1" thickBot="1">
      <c r="A260" s="245"/>
      <c r="B260" s="246" t="s">
        <v>106</v>
      </c>
      <c r="C260" s="49"/>
      <c r="D260" s="101"/>
      <c r="E260" s="25"/>
      <c r="F260" s="26"/>
    </row>
    <row r="261" spans="1:6" ht="16.2" hidden="1" thickBot="1">
      <c r="A261" s="245" t="s">
        <v>57</v>
      </c>
      <c r="B261" s="246" t="s">
        <v>107</v>
      </c>
      <c r="C261" s="49"/>
      <c r="D261" s="101"/>
      <c r="E261" s="25"/>
      <c r="F261" s="26"/>
    </row>
    <row r="262" spans="1:6" ht="31.8" hidden="1" thickBot="1">
      <c r="A262" s="245" t="s">
        <v>10</v>
      </c>
      <c r="B262" s="246" t="s">
        <v>108</v>
      </c>
      <c r="C262" s="49"/>
      <c r="D262" s="101"/>
      <c r="E262" s="25"/>
      <c r="F262" s="26"/>
    </row>
    <row r="263" spans="1:6" ht="32.4" hidden="1" thickTop="1" thickBot="1">
      <c r="A263" s="297" t="s">
        <v>8</v>
      </c>
      <c r="B263" s="273" t="s">
        <v>571</v>
      </c>
      <c r="C263" s="319">
        <f>C57-98</f>
        <v>42303</v>
      </c>
      <c r="D263" s="298"/>
      <c r="E263" s="299"/>
      <c r="F263" s="300"/>
    </row>
    <row r="264" spans="1:6" ht="32.4" hidden="1" thickTop="1" thickBot="1">
      <c r="A264" s="245" t="s">
        <v>109</v>
      </c>
      <c r="B264" s="246"/>
      <c r="C264" s="49"/>
      <c r="D264" s="101"/>
      <c r="E264" s="25"/>
      <c r="F264" s="26"/>
    </row>
    <row r="265" spans="1:6" ht="16.2" hidden="1" thickBot="1">
      <c r="A265" s="245" t="s">
        <v>8</v>
      </c>
      <c r="B265" s="246" t="s">
        <v>110</v>
      </c>
      <c r="C265" s="49"/>
      <c r="D265" s="101"/>
      <c r="E265" s="25"/>
      <c r="F265" s="26"/>
    </row>
    <row r="266" spans="1:6" ht="31.8" hidden="1" thickBot="1">
      <c r="A266" s="245"/>
      <c r="B266" s="246" t="s">
        <v>482</v>
      </c>
      <c r="C266" s="49">
        <f>C57-77</f>
        <v>42324</v>
      </c>
      <c r="D266" s="101"/>
      <c r="E266" s="25"/>
      <c r="F266" s="26"/>
    </row>
    <row r="267" spans="1:6" ht="16.2" hidden="1" thickBot="1">
      <c r="A267" s="245"/>
      <c r="B267" s="246" t="s">
        <v>111</v>
      </c>
      <c r="C267" s="49"/>
      <c r="D267" s="101"/>
      <c r="E267" s="25"/>
      <c r="F267" s="26"/>
    </row>
    <row r="268" spans="1:6" ht="16.2" hidden="1" thickBot="1">
      <c r="A268" s="245" t="s">
        <v>112</v>
      </c>
      <c r="B268" s="246" t="s">
        <v>113</v>
      </c>
      <c r="C268" s="49"/>
      <c r="D268" s="101"/>
      <c r="E268" s="25"/>
      <c r="F268" s="26"/>
    </row>
    <row r="269" spans="1:6" ht="47.4" hidden="1" thickBot="1">
      <c r="A269" s="245" t="s">
        <v>8</v>
      </c>
      <c r="B269" s="246" t="s">
        <v>114</v>
      </c>
      <c r="C269" s="49"/>
      <c r="D269" s="101"/>
      <c r="E269" s="25"/>
      <c r="F269" s="26"/>
    </row>
    <row r="270" spans="1:6" ht="16.2" thickBot="1">
      <c r="A270" s="245"/>
      <c r="B270" s="246"/>
      <c r="C270" s="49"/>
      <c r="D270" s="101"/>
      <c r="E270" s="25"/>
      <c r="F270" s="26"/>
    </row>
    <row r="271" spans="1:6" s="126" customFormat="1" ht="33.6" thickBot="1">
      <c r="A271" s="259"/>
      <c r="B271" s="227" t="s">
        <v>529</v>
      </c>
      <c r="C271" s="135"/>
      <c r="D271" s="136"/>
      <c r="E271" s="137"/>
      <c r="F271" s="138"/>
    </row>
    <row r="272" spans="1:6" ht="16.2" thickBot="1">
      <c r="A272" s="260"/>
      <c r="B272" s="272" t="s">
        <v>494</v>
      </c>
      <c r="C272" s="49">
        <f>C57-107</f>
        <v>42294</v>
      </c>
      <c r="D272" s="102"/>
      <c r="E272" s="27"/>
      <c r="F272" s="28"/>
    </row>
    <row r="273" spans="1:6" ht="31.8" thickBot="1">
      <c r="A273" s="245"/>
      <c r="B273" s="246" t="s">
        <v>440</v>
      </c>
      <c r="C273" s="49">
        <v>42299</v>
      </c>
      <c r="D273" s="101"/>
      <c r="E273" s="25"/>
      <c r="F273" s="26"/>
    </row>
    <row r="274" spans="1:6" ht="31.8" thickBot="1">
      <c r="A274" s="245"/>
      <c r="B274" s="273" t="s">
        <v>441</v>
      </c>
      <c r="C274" s="50"/>
      <c r="D274" s="107"/>
      <c r="E274" s="37"/>
      <c r="F274" s="38"/>
    </row>
    <row r="275" spans="1:6" ht="16.2" thickBot="1">
      <c r="A275" s="245" t="s">
        <v>8</v>
      </c>
      <c r="B275" s="246" t="s">
        <v>442</v>
      </c>
      <c r="C275" s="49">
        <v>42299</v>
      </c>
      <c r="D275" s="101"/>
      <c r="E275" s="25"/>
      <c r="F275" s="26"/>
    </row>
    <row r="276" spans="1:6" ht="16.2" thickBot="1">
      <c r="A276" s="245"/>
      <c r="B276" s="246"/>
      <c r="C276" s="49"/>
      <c r="D276" s="101"/>
      <c r="E276" s="25"/>
      <c r="F276" s="26"/>
    </row>
    <row r="277" spans="1:6" s="126" customFormat="1" ht="31.8" thickBot="1">
      <c r="A277" s="262"/>
      <c r="B277" s="274" t="s">
        <v>118</v>
      </c>
      <c r="C277" s="153"/>
      <c r="D277" s="154"/>
      <c r="E277" s="155"/>
      <c r="F277" s="156"/>
    </row>
    <row r="278" spans="1:6" ht="16.2" thickBot="1">
      <c r="A278" s="257"/>
      <c r="B278" s="271"/>
      <c r="C278" s="50"/>
      <c r="D278" s="106"/>
      <c r="E278" s="35"/>
      <c r="F278" s="36"/>
    </row>
    <row r="279" spans="1:6" ht="31.8" thickBot="1">
      <c r="A279" s="245" t="s">
        <v>8</v>
      </c>
      <c r="B279" s="246" t="s">
        <v>119</v>
      </c>
      <c r="C279" s="49">
        <v>42306</v>
      </c>
      <c r="D279" s="101"/>
      <c r="E279" s="25"/>
      <c r="F279" s="26"/>
    </row>
    <row r="280" spans="1:6" ht="31.8" thickBot="1">
      <c r="A280" s="245" t="s">
        <v>0</v>
      </c>
      <c r="B280" s="246" t="s">
        <v>120</v>
      </c>
      <c r="C280" s="49">
        <v>42306</v>
      </c>
      <c r="D280" s="101"/>
      <c r="E280" s="25"/>
      <c r="F280" s="26"/>
    </row>
    <row r="281" spans="1:6" ht="31.8" thickBot="1">
      <c r="A281" s="245" t="s">
        <v>0</v>
      </c>
      <c r="B281" s="246" t="s">
        <v>121</v>
      </c>
      <c r="C281" s="49">
        <v>42306</v>
      </c>
      <c r="D281" s="101"/>
      <c r="E281" s="25"/>
      <c r="F281" s="26"/>
    </row>
    <row r="282" spans="1:6" ht="16.2" thickBot="1">
      <c r="A282" s="245" t="s">
        <v>0</v>
      </c>
      <c r="B282" s="246" t="s">
        <v>122</v>
      </c>
      <c r="C282" s="49" t="s">
        <v>610</v>
      </c>
      <c r="D282" s="101"/>
      <c r="E282" s="25"/>
      <c r="F282" s="26"/>
    </row>
    <row r="283" spans="1:6" ht="47.4" thickBot="1">
      <c r="A283" s="245" t="s">
        <v>0</v>
      </c>
      <c r="B283" s="246" t="s">
        <v>123</v>
      </c>
      <c r="C283" s="49">
        <v>42306</v>
      </c>
      <c r="D283" s="101"/>
      <c r="E283" s="25"/>
      <c r="F283" s="26"/>
    </row>
    <row r="284" spans="1:6" ht="47.4" thickBot="1">
      <c r="A284" s="245" t="s">
        <v>0</v>
      </c>
      <c r="B284" s="246" t="s">
        <v>443</v>
      </c>
      <c r="C284" s="49">
        <v>42306</v>
      </c>
      <c r="D284" s="101"/>
      <c r="E284" s="25"/>
      <c r="F284" s="26"/>
    </row>
    <row r="285" spans="1:6" ht="31.8" thickBot="1">
      <c r="A285" s="245" t="s">
        <v>0</v>
      </c>
      <c r="B285" s="246" t="s">
        <v>124</v>
      </c>
      <c r="C285" s="49">
        <v>42306</v>
      </c>
      <c r="D285" s="101"/>
      <c r="E285" s="25"/>
      <c r="F285" s="26"/>
    </row>
    <row r="286" spans="1:6" ht="16.2" thickBot="1">
      <c r="A286" s="245"/>
      <c r="B286" s="246" t="s">
        <v>125</v>
      </c>
      <c r="C286" s="49" t="s">
        <v>610</v>
      </c>
      <c r="D286" s="101"/>
      <c r="E286" s="25"/>
      <c r="F286" s="26"/>
    </row>
    <row r="287" spans="1:6" ht="31.8" thickBot="1">
      <c r="A287" s="245" t="s">
        <v>8</v>
      </c>
      <c r="B287" s="246" t="s">
        <v>126</v>
      </c>
      <c r="C287" s="49">
        <v>42310</v>
      </c>
      <c r="D287" s="101"/>
      <c r="E287" s="25"/>
      <c r="F287" s="26"/>
    </row>
    <row r="288" spans="1:6" ht="31.8" thickBot="1">
      <c r="A288" s="245" t="s">
        <v>0</v>
      </c>
      <c r="B288" s="246" t="s">
        <v>127</v>
      </c>
      <c r="C288" s="49">
        <v>42310</v>
      </c>
      <c r="D288" s="101"/>
      <c r="E288" s="25"/>
      <c r="F288" s="26"/>
    </row>
    <row r="289" spans="1:6" ht="31.8" thickBot="1">
      <c r="A289" s="245" t="s">
        <v>0</v>
      </c>
      <c r="B289" s="246" t="s">
        <v>128</v>
      </c>
      <c r="C289" s="49">
        <v>42310</v>
      </c>
      <c r="D289" s="101"/>
      <c r="E289" s="25"/>
      <c r="F289" s="26"/>
    </row>
    <row r="290" spans="1:6" ht="31.8" thickBot="1">
      <c r="A290" s="245" t="s">
        <v>0</v>
      </c>
      <c r="B290" s="246" t="s">
        <v>129</v>
      </c>
      <c r="C290" s="49">
        <v>42313</v>
      </c>
      <c r="D290" s="101"/>
      <c r="E290" s="25"/>
      <c r="F290" s="26"/>
    </row>
    <row r="291" spans="1:6" ht="47.4" thickBot="1">
      <c r="A291" s="245" t="s">
        <v>0</v>
      </c>
      <c r="B291" s="246" t="s">
        <v>130</v>
      </c>
      <c r="C291" s="49">
        <v>42313</v>
      </c>
      <c r="D291" s="101"/>
      <c r="E291" s="25"/>
      <c r="F291" s="26"/>
    </row>
    <row r="292" spans="1:6" ht="31.8" thickBot="1">
      <c r="A292" s="245" t="s">
        <v>0</v>
      </c>
      <c r="B292" s="246" t="s">
        <v>131</v>
      </c>
      <c r="C292" s="49">
        <v>42313</v>
      </c>
      <c r="D292" s="101"/>
      <c r="E292" s="25"/>
      <c r="F292" s="26"/>
    </row>
    <row r="293" spans="1:6" ht="31.8" thickBot="1">
      <c r="A293" s="245"/>
      <c r="B293" s="246" t="s">
        <v>132</v>
      </c>
      <c r="C293" s="49">
        <v>42313</v>
      </c>
      <c r="D293" s="101"/>
      <c r="E293" s="25"/>
      <c r="F293" s="26"/>
    </row>
    <row r="294" spans="1:6" ht="16.2" thickBot="1">
      <c r="A294" s="245"/>
      <c r="B294" s="246"/>
      <c r="C294" s="49"/>
      <c r="D294" s="101"/>
      <c r="E294" s="25"/>
      <c r="F294" s="26"/>
    </row>
    <row r="295" spans="1:6" s="147" customFormat="1" ht="18.600000000000001" thickBot="1">
      <c r="A295" s="269"/>
      <c r="B295" s="214" t="s">
        <v>133</v>
      </c>
      <c r="C295" s="143"/>
      <c r="D295" s="144"/>
      <c r="E295" s="145"/>
      <c r="F295" s="146"/>
    </row>
    <row r="296" spans="1:6" ht="16.2" thickBot="1">
      <c r="A296" s="260"/>
      <c r="B296" s="261"/>
      <c r="C296" s="48"/>
      <c r="D296" s="102"/>
      <c r="E296" s="27"/>
      <c r="F296" s="28"/>
    </row>
    <row r="297" spans="1:6" ht="31.8" thickBot="1">
      <c r="A297" s="245" t="s">
        <v>444</v>
      </c>
      <c r="B297" s="249" t="s">
        <v>445</v>
      </c>
      <c r="C297" s="49">
        <v>42317</v>
      </c>
      <c r="D297" s="102"/>
      <c r="E297" s="27"/>
      <c r="F297" s="28"/>
    </row>
    <row r="298" spans="1:6" ht="47.4" thickBot="1">
      <c r="A298" s="245" t="s">
        <v>8</v>
      </c>
      <c r="B298" s="246" t="s">
        <v>446</v>
      </c>
      <c r="C298" s="49">
        <v>42317</v>
      </c>
      <c r="D298" s="101"/>
      <c r="E298" s="25"/>
      <c r="F298" s="26"/>
    </row>
    <row r="299" spans="1:6" ht="31.8" thickBot="1">
      <c r="A299" s="245"/>
      <c r="B299" s="246" t="s">
        <v>447</v>
      </c>
      <c r="C299" s="49">
        <v>42317</v>
      </c>
      <c r="D299" s="101"/>
      <c r="E299" s="25"/>
      <c r="F299" s="26"/>
    </row>
    <row r="300" spans="1:6" ht="31.8" thickBot="1">
      <c r="A300" s="245"/>
      <c r="B300" s="246" t="s">
        <v>134</v>
      </c>
      <c r="C300" s="49">
        <v>42317</v>
      </c>
      <c r="D300" s="101"/>
      <c r="E300" s="25"/>
      <c r="F300" s="26"/>
    </row>
    <row r="301" spans="1:6" ht="31.8" thickBot="1">
      <c r="A301" s="245"/>
      <c r="B301" s="246" t="s">
        <v>135</v>
      </c>
      <c r="C301" s="49">
        <v>42317</v>
      </c>
      <c r="D301" s="101"/>
      <c r="E301" s="25"/>
      <c r="F301" s="26"/>
    </row>
    <row r="302" spans="1:6" ht="31.8" thickBot="1">
      <c r="A302" s="245"/>
      <c r="B302" s="246" t="s">
        <v>136</v>
      </c>
      <c r="C302" s="49">
        <v>42317</v>
      </c>
      <c r="D302" s="101"/>
      <c r="E302" s="25"/>
      <c r="F302" s="26"/>
    </row>
    <row r="303" spans="1:6" ht="31.8" thickBot="1">
      <c r="A303" s="245" t="s">
        <v>14</v>
      </c>
      <c r="B303" s="246" t="s">
        <v>137</v>
      </c>
      <c r="C303" s="49">
        <v>42317</v>
      </c>
      <c r="D303" s="101"/>
      <c r="E303" s="25"/>
      <c r="F303" s="26"/>
    </row>
    <row r="304" spans="1:6" ht="16.2" thickBot="1">
      <c r="A304" s="245"/>
      <c r="B304" s="246"/>
      <c r="C304" s="49"/>
      <c r="D304" s="101"/>
      <c r="E304" s="25"/>
      <c r="F304" s="26"/>
    </row>
    <row r="305" spans="1:6" s="147" customFormat="1" ht="18.600000000000001" thickBot="1">
      <c r="A305" s="268"/>
      <c r="B305" s="214" t="s">
        <v>138</v>
      </c>
      <c r="C305" s="143"/>
      <c r="D305" s="144"/>
      <c r="E305" s="145"/>
      <c r="F305" s="146"/>
    </row>
    <row r="306" spans="1:6" ht="16.2" thickBot="1">
      <c r="A306" s="260"/>
      <c r="B306" s="261"/>
      <c r="C306" s="48"/>
      <c r="D306" s="102"/>
      <c r="E306" s="27"/>
      <c r="F306" s="28"/>
    </row>
    <row r="307" spans="1:6" ht="31.8" thickBot="1">
      <c r="A307" s="245" t="s">
        <v>8</v>
      </c>
      <c r="B307" s="246" t="s">
        <v>139</v>
      </c>
      <c r="C307" s="49">
        <v>42318</v>
      </c>
      <c r="D307" s="101"/>
      <c r="E307" s="25"/>
      <c r="F307" s="26"/>
    </row>
    <row r="308" spans="1:6" ht="16.2" thickBot="1">
      <c r="A308" s="245" t="s">
        <v>0</v>
      </c>
      <c r="B308" s="246" t="s">
        <v>140</v>
      </c>
      <c r="C308" s="49">
        <v>42325</v>
      </c>
      <c r="D308" s="101"/>
      <c r="E308" s="25"/>
      <c r="F308" s="26"/>
    </row>
    <row r="309" spans="1:6" ht="63" thickBot="1">
      <c r="A309" s="245" t="s">
        <v>0</v>
      </c>
      <c r="B309" s="246" t="s">
        <v>141</v>
      </c>
      <c r="C309" s="49">
        <v>42325</v>
      </c>
      <c r="D309" s="101"/>
      <c r="E309" s="25"/>
      <c r="F309" s="26"/>
    </row>
    <row r="310" spans="1:6" ht="31.8" thickBot="1">
      <c r="A310" s="245" t="s">
        <v>0</v>
      </c>
      <c r="B310" s="246" t="s">
        <v>142</v>
      </c>
      <c r="C310" s="49">
        <v>42325</v>
      </c>
      <c r="D310" s="101"/>
      <c r="E310" s="25"/>
      <c r="F310" s="26"/>
    </row>
    <row r="311" spans="1:6" ht="16.2" thickBot="1">
      <c r="A311" s="245" t="s">
        <v>0</v>
      </c>
      <c r="B311" s="246" t="s">
        <v>143</v>
      </c>
      <c r="C311" s="49">
        <v>42325</v>
      </c>
      <c r="D311" s="101"/>
      <c r="E311" s="25"/>
      <c r="F311" s="26"/>
    </row>
    <row r="312" spans="1:6" ht="16.2" thickBot="1">
      <c r="A312" s="245" t="s">
        <v>0</v>
      </c>
      <c r="B312" s="246" t="s">
        <v>144</v>
      </c>
      <c r="C312" s="49">
        <v>42325</v>
      </c>
      <c r="D312" s="101"/>
      <c r="E312" s="25"/>
      <c r="F312" s="26"/>
    </row>
    <row r="313" spans="1:6" ht="31.8" thickBot="1">
      <c r="A313" s="245" t="s">
        <v>0</v>
      </c>
      <c r="B313" s="246" t="s">
        <v>145</v>
      </c>
      <c r="C313" s="49">
        <v>42325</v>
      </c>
      <c r="D313" s="101"/>
      <c r="E313" s="25"/>
      <c r="F313" s="26"/>
    </row>
    <row r="314" spans="1:6" ht="31.8" thickBot="1">
      <c r="A314" s="245" t="s">
        <v>10</v>
      </c>
      <c r="B314" s="246" t="s">
        <v>146</v>
      </c>
      <c r="C314" s="49">
        <v>42326</v>
      </c>
      <c r="D314" s="101"/>
      <c r="E314" s="25"/>
      <c r="F314" s="26"/>
    </row>
    <row r="315" spans="1:6" ht="31.8" thickBot="1">
      <c r="A315" s="245" t="s">
        <v>147</v>
      </c>
      <c r="B315" s="246"/>
      <c r="C315" s="49"/>
      <c r="D315" s="101"/>
      <c r="E315" s="25"/>
      <c r="F315" s="26"/>
    </row>
    <row r="316" spans="1:6" ht="16.2" thickBot="1">
      <c r="A316" s="245" t="s">
        <v>0</v>
      </c>
      <c r="B316" s="246" t="s">
        <v>148</v>
      </c>
      <c r="C316" s="49">
        <v>42326</v>
      </c>
      <c r="D316" s="101"/>
      <c r="E316" s="25"/>
      <c r="F316" s="26"/>
    </row>
    <row r="317" spans="1:6" ht="31.8" thickBot="1">
      <c r="A317" s="245" t="s">
        <v>0</v>
      </c>
      <c r="B317" s="246" t="s">
        <v>149</v>
      </c>
      <c r="C317" s="49">
        <v>42326</v>
      </c>
      <c r="D317" s="101"/>
      <c r="E317" s="25"/>
      <c r="F317" s="26"/>
    </row>
    <row r="318" spans="1:6" ht="31.8" thickBot="1">
      <c r="A318" s="245" t="s">
        <v>0</v>
      </c>
      <c r="B318" s="246" t="s">
        <v>150</v>
      </c>
      <c r="C318" s="49">
        <v>42323</v>
      </c>
      <c r="D318" s="101"/>
      <c r="E318" s="25"/>
      <c r="F318" s="26"/>
    </row>
    <row r="319" spans="1:6" ht="31.8" thickBot="1">
      <c r="A319" s="245" t="s">
        <v>0</v>
      </c>
      <c r="B319" s="246" t="s">
        <v>151</v>
      </c>
      <c r="C319" s="49">
        <v>42326</v>
      </c>
      <c r="D319" s="101"/>
      <c r="E319" s="25"/>
      <c r="F319" s="26"/>
    </row>
    <row r="320" spans="1:6" ht="16.2" thickBot="1">
      <c r="A320" s="245"/>
      <c r="B320" s="246"/>
      <c r="C320" s="49"/>
      <c r="D320" s="101"/>
      <c r="E320" s="25"/>
      <c r="F320" s="26"/>
    </row>
    <row r="321" spans="1:6" ht="31.8" thickBot="1">
      <c r="A321" s="245" t="s">
        <v>8</v>
      </c>
      <c r="B321" s="246" t="s">
        <v>448</v>
      </c>
      <c r="C321" s="49">
        <v>42333</v>
      </c>
      <c r="D321" s="101"/>
      <c r="E321" s="25"/>
      <c r="F321" s="26"/>
    </row>
    <row r="322" spans="1:6" ht="31.8" thickBot="1">
      <c r="A322" s="245" t="s">
        <v>201</v>
      </c>
      <c r="B322" s="246" t="s">
        <v>152</v>
      </c>
      <c r="C322" s="49">
        <v>42333</v>
      </c>
      <c r="D322" s="101"/>
      <c r="E322" s="25"/>
      <c r="F322" s="26"/>
    </row>
    <row r="323" spans="1:6" ht="31.8" thickBot="1">
      <c r="A323" s="245" t="s">
        <v>0</v>
      </c>
      <c r="B323" s="246" t="s">
        <v>153</v>
      </c>
      <c r="C323" s="49">
        <v>42333</v>
      </c>
      <c r="D323" s="101"/>
      <c r="E323" s="25"/>
      <c r="F323" s="26"/>
    </row>
    <row r="324" spans="1:6" ht="31.8" thickBot="1">
      <c r="A324" s="245" t="s">
        <v>8</v>
      </c>
      <c r="B324" s="246" t="s">
        <v>154</v>
      </c>
      <c r="C324" s="49">
        <v>42340</v>
      </c>
      <c r="D324" s="101"/>
      <c r="E324" s="25"/>
      <c r="F324" s="26"/>
    </row>
    <row r="325" spans="1:6" ht="16.2" thickBot="1">
      <c r="A325" s="245" t="s">
        <v>0</v>
      </c>
      <c r="B325" s="246" t="s">
        <v>155</v>
      </c>
      <c r="C325" s="49">
        <v>42347</v>
      </c>
      <c r="D325" s="101"/>
      <c r="E325" s="25"/>
      <c r="F325" s="26"/>
    </row>
    <row r="326" spans="1:6" ht="31.8" thickBot="1">
      <c r="A326" s="245" t="s">
        <v>0</v>
      </c>
      <c r="B326" s="246" t="s">
        <v>156</v>
      </c>
      <c r="C326" s="49">
        <v>42347</v>
      </c>
      <c r="D326" s="101"/>
      <c r="E326" s="25"/>
      <c r="F326" s="26"/>
    </row>
    <row r="327" spans="1:6" ht="16.2" thickBot="1">
      <c r="A327" s="245" t="s">
        <v>0</v>
      </c>
      <c r="B327" s="246" t="s">
        <v>157</v>
      </c>
      <c r="C327" s="49">
        <v>42347</v>
      </c>
      <c r="D327" s="101"/>
      <c r="E327" s="25"/>
      <c r="F327" s="26"/>
    </row>
    <row r="328" spans="1:6" ht="31.8" thickBot="1">
      <c r="A328" s="245" t="s">
        <v>0</v>
      </c>
      <c r="B328" s="246" t="s">
        <v>158</v>
      </c>
      <c r="C328" s="49">
        <v>42347</v>
      </c>
      <c r="D328" s="101"/>
      <c r="E328" s="25"/>
      <c r="F328" s="26"/>
    </row>
    <row r="329" spans="1:6" ht="31.8" thickBot="1">
      <c r="A329" s="245" t="s">
        <v>159</v>
      </c>
      <c r="B329" s="246"/>
      <c r="C329" s="49"/>
      <c r="D329" s="101"/>
      <c r="E329" s="25"/>
      <c r="F329" s="26"/>
    </row>
    <row r="330" spans="1:6" ht="16.2" thickBot="1">
      <c r="A330" s="245" t="s">
        <v>0</v>
      </c>
      <c r="B330" s="246" t="s">
        <v>160</v>
      </c>
      <c r="C330" s="49">
        <v>42347</v>
      </c>
      <c r="D330" s="101"/>
      <c r="E330" s="25"/>
      <c r="F330" s="26"/>
    </row>
    <row r="331" spans="1:6" ht="16.2" thickBot="1">
      <c r="A331" s="245" t="s">
        <v>0</v>
      </c>
      <c r="B331" s="246" t="s">
        <v>161</v>
      </c>
      <c r="C331" s="49">
        <v>42347</v>
      </c>
      <c r="D331" s="101"/>
      <c r="E331" s="25"/>
      <c r="F331" s="26"/>
    </row>
    <row r="332" spans="1:6" ht="16.2" thickBot="1">
      <c r="A332" s="245" t="s">
        <v>0</v>
      </c>
      <c r="B332" s="246" t="s">
        <v>162</v>
      </c>
      <c r="C332" s="49">
        <v>42347</v>
      </c>
      <c r="D332" s="101"/>
      <c r="E332" s="25"/>
      <c r="F332" s="26"/>
    </row>
    <row r="333" spans="1:6" ht="16.2" thickBot="1">
      <c r="A333" s="245" t="s">
        <v>8</v>
      </c>
      <c r="B333" s="246"/>
      <c r="C333" s="49"/>
      <c r="D333" s="101"/>
      <c r="E333" s="25"/>
      <c r="F333" s="26"/>
    </row>
    <row r="334" spans="1:6" ht="16.2" thickBot="1">
      <c r="A334" s="245" t="s">
        <v>0</v>
      </c>
      <c r="B334" s="246" t="s">
        <v>163</v>
      </c>
      <c r="C334" s="49">
        <v>42347</v>
      </c>
      <c r="D334" s="101"/>
      <c r="E334" s="25"/>
      <c r="F334" s="26"/>
    </row>
    <row r="335" spans="1:6" ht="31.8" thickBot="1">
      <c r="A335" s="245" t="s">
        <v>0</v>
      </c>
      <c r="B335" s="246" t="s">
        <v>164</v>
      </c>
      <c r="C335" s="49">
        <v>42347</v>
      </c>
      <c r="D335" s="101"/>
      <c r="E335" s="25"/>
      <c r="F335" s="26"/>
    </row>
    <row r="336" spans="1:6" ht="31.8" thickBot="1">
      <c r="A336" s="245" t="s">
        <v>0</v>
      </c>
      <c r="B336" s="246" t="s">
        <v>165</v>
      </c>
      <c r="C336" s="49">
        <v>42354</v>
      </c>
      <c r="D336" s="101"/>
      <c r="E336" s="25"/>
      <c r="F336" s="26"/>
    </row>
    <row r="337" spans="1:6" ht="16.2" thickBot="1">
      <c r="A337" s="245" t="s">
        <v>0</v>
      </c>
      <c r="B337" s="246" t="s">
        <v>163</v>
      </c>
      <c r="C337" s="49">
        <v>42354</v>
      </c>
      <c r="D337" s="101"/>
      <c r="E337" s="25"/>
      <c r="F337" s="26"/>
    </row>
    <row r="338" spans="1:6" ht="31.8" thickBot="1">
      <c r="A338" s="245" t="s">
        <v>0</v>
      </c>
      <c r="B338" s="246" t="s">
        <v>166</v>
      </c>
      <c r="C338" s="49">
        <v>42354</v>
      </c>
      <c r="D338" s="101"/>
      <c r="E338" s="25"/>
      <c r="F338" s="26"/>
    </row>
    <row r="339" spans="1:6" ht="31.8" thickBot="1">
      <c r="A339" s="245" t="s">
        <v>8</v>
      </c>
      <c r="B339" s="246" t="s">
        <v>486</v>
      </c>
      <c r="C339" s="49">
        <v>42354</v>
      </c>
      <c r="D339" s="101"/>
      <c r="E339" s="25"/>
      <c r="F339" s="26"/>
    </row>
    <row r="340" spans="1:6" ht="31.8" thickBot="1">
      <c r="A340" s="245" t="s">
        <v>8</v>
      </c>
      <c r="B340" s="246" t="s">
        <v>451</v>
      </c>
      <c r="C340" s="49">
        <v>42361</v>
      </c>
      <c r="D340" s="101"/>
      <c r="E340" s="25"/>
      <c r="F340" s="26"/>
    </row>
    <row r="341" spans="1:6" ht="31.8" thickBot="1">
      <c r="A341" s="245" t="s">
        <v>4</v>
      </c>
      <c r="B341" s="246" t="s">
        <v>449</v>
      </c>
      <c r="C341" s="49">
        <v>42368</v>
      </c>
      <c r="D341" s="101"/>
      <c r="E341" s="25"/>
      <c r="F341" s="26"/>
    </row>
    <row r="342" spans="1:6" ht="16.2" thickBot="1">
      <c r="A342" s="245"/>
      <c r="B342" s="246"/>
      <c r="C342" s="49"/>
      <c r="D342" s="101"/>
      <c r="E342" s="25"/>
      <c r="F342" s="26"/>
    </row>
    <row r="343" spans="1:6" s="126" customFormat="1" ht="33.6" thickBot="1">
      <c r="A343" s="262"/>
      <c r="B343" s="227" t="s">
        <v>530</v>
      </c>
      <c r="C343" s="135"/>
      <c r="D343" s="136"/>
      <c r="E343" s="137"/>
      <c r="F343" s="138"/>
    </row>
    <row r="344" spans="1:6" ht="16.2" thickBot="1">
      <c r="A344" s="260"/>
      <c r="B344" s="261"/>
      <c r="C344" s="48"/>
      <c r="D344" s="102"/>
      <c r="E344" s="27"/>
      <c r="F344" s="28"/>
    </row>
    <row r="345" spans="1:6" ht="31.8" thickBot="1">
      <c r="A345" s="245" t="s">
        <v>10</v>
      </c>
      <c r="B345" s="246" t="s">
        <v>167</v>
      </c>
      <c r="C345" s="49">
        <v>42373</v>
      </c>
      <c r="D345" s="101"/>
      <c r="E345" s="25"/>
      <c r="F345" s="26"/>
    </row>
    <row r="346" spans="1:6" ht="31.8" thickBot="1">
      <c r="A346" s="245" t="s">
        <v>168</v>
      </c>
      <c r="B346" s="246" t="s">
        <v>169</v>
      </c>
      <c r="C346" s="49">
        <v>42373</v>
      </c>
      <c r="D346" s="101"/>
      <c r="E346" s="25"/>
      <c r="F346" s="26"/>
    </row>
    <row r="347" spans="1:6" ht="94.2" thickBot="1">
      <c r="A347" s="245" t="s">
        <v>10</v>
      </c>
      <c r="B347" s="275" t="s">
        <v>452</v>
      </c>
      <c r="C347" s="49">
        <v>42373</v>
      </c>
      <c r="D347" s="101"/>
      <c r="E347" s="25"/>
      <c r="F347" s="26"/>
    </row>
    <row r="348" spans="1:6" ht="31.8" thickBot="1">
      <c r="A348" s="245" t="s">
        <v>453</v>
      </c>
      <c r="B348" s="246" t="s">
        <v>454</v>
      </c>
      <c r="C348" s="49">
        <v>42376</v>
      </c>
      <c r="D348" s="101"/>
      <c r="E348" s="25"/>
      <c r="F348" s="26"/>
    </row>
    <row r="349" spans="1:6" ht="16.2" thickBot="1">
      <c r="A349" s="245" t="s">
        <v>8</v>
      </c>
      <c r="B349" s="246" t="s">
        <v>170</v>
      </c>
      <c r="C349" s="49">
        <v>42376</v>
      </c>
      <c r="D349" s="101"/>
      <c r="E349" s="25"/>
      <c r="F349" s="26"/>
    </row>
    <row r="350" spans="1:6" ht="31.8" thickBot="1">
      <c r="A350" s="245" t="s">
        <v>10</v>
      </c>
      <c r="B350" s="246" t="s">
        <v>171</v>
      </c>
      <c r="C350" s="49">
        <v>42376</v>
      </c>
      <c r="D350" s="101"/>
      <c r="E350" s="25"/>
      <c r="F350" s="26"/>
    </row>
    <row r="351" spans="1:6" ht="16.2" thickBot="1">
      <c r="A351" s="245" t="s">
        <v>8</v>
      </c>
      <c r="B351" s="246" t="s">
        <v>172</v>
      </c>
      <c r="C351" s="49">
        <v>42376</v>
      </c>
      <c r="D351" s="101"/>
      <c r="E351" s="25"/>
      <c r="F351" s="26"/>
    </row>
    <row r="352" spans="1:6" ht="47.4" thickBot="1">
      <c r="A352" s="245" t="s">
        <v>14</v>
      </c>
      <c r="B352" s="246" t="s">
        <v>173</v>
      </c>
      <c r="C352" s="49">
        <v>42376</v>
      </c>
      <c r="D352" s="101"/>
      <c r="E352" s="25"/>
      <c r="F352" s="26"/>
    </row>
    <row r="353" spans="1:6" ht="31.8" thickBot="1">
      <c r="A353" s="245" t="s">
        <v>10</v>
      </c>
      <c r="B353" s="246" t="s">
        <v>174</v>
      </c>
      <c r="C353" s="49">
        <v>42376</v>
      </c>
      <c r="D353" s="101"/>
      <c r="E353" s="25"/>
      <c r="F353" s="26"/>
    </row>
    <row r="354" spans="1:6" ht="31.8" thickBot="1">
      <c r="A354" s="245" t="s">
        <v>420</v>
      </c>
      <c r="B354" s="246" t="s">
        <v>175</v>
      </c>
      <c r="C354" s="49">
        <v>42376</v>
      </c>
      <c r="D354" s="101"/>
      <c r="E354" s="25"/>
      <c r="F354" s="26"/>
    </row>
    <row r="355" spans="1:6" ht="16.2" thickBot="1">
      <c r="A355" s="245" t="s">
        <v>10</v>
      </c>
      <c r="B355" s="246" t="s">
        <v>176</v>
      </c>
      <c r="C355" s="49">
        <v>42376</v>
      </c>
      <c r="D355" s="101"/>
      <c r="E355" s="25"/>
      <c r="F355" s="26"/>
    </row>
    <row r="356" spans="1:6" ht="16.2" thickBot="1">
      <c r="A356" s="245" t="s">
        <v>0</v>
      </c>
      <c r="B356" s="246" t="s">
        <v>177</v>
      </c>
      <c r="C356" s="49">
        <v>42376</v>
      </c>
      <c r="D356" s="101"/>
      <c r="E356" s="25"/>
      <c r="F356" s="26"/>
    </row>
    <row r="357" spans="1:6" ht="16.2" thickBot="1">
      <c r="A357" s="245" t="s">
        <v>0</v>
      </c>
      <c r="B357" s="246" t="s">
        <v>178</v>
      </c>
      <c r="C357" s="49">
        <v>42376</v>
      </c>
      <c r="D357" s="101"/>
      <c r="E357" s="25"/>
      <c r="F357" s="26"/>
    </row>
    <row r="358" spans="1:6" ht="47.4" thickBot="1">
      <c r="A358" s="245" t="s">
        <v>0</v>
      </c>
      <c r="B358" s="246" t="s">
        <v>179</v>
      </c>
      <c r="C358" s="49">
        <v>42376</v>
      </c>
      <c r="D358" s="101"/>
      <c r="E358" s="25"/>
      <c r="F358" s="26"/>
    </row>
    <row r="359" spans="1:6" ht="31.8" thickBot="1">
      <c r="A359" s="245" t="s">
        <v>0</v>
      </c>
      <c r="B359" s="246" t="s">
        <v>180</v>
      </c>
      <c r="C359" s="49">
        <v>42376</v>
      </c>
      <c r="D359" s="101"/>
      <c r="E359" s="25"/>
      <c r="F359" s="26"/>
    </row>
    <row r="360" spans="1:6" ht="31.8" thickBot="1">
      <c r="A360" s="245" t="s">
        <v>0</v>
      </c>
      <c r="B360" s="246" t="s">
        <v>181</v>
      </c>
      <c r="C360" s="49">
        <v>42376</v>
      </c>
      <c r="D360" s="101"/>
      <c r="E360" s="25"/>
      <c r="F360" s="26"/>
    </row>
    <row r="361" spans="1:6" ht="31.8" thickBot="1">
      <c r="A361" s="245" t="s">
        <v>0</v>
      </c>
      <c r="B361" s="246" t="s">
        <v>455</v>
      </c>
      <c r="C361" s="49">
        <v>42376</v>
      </c>
      <c r="D361" s="101"/>
      <c r="E361" s="25"/>
      <c r="F361" s="26"/>
    </row>
    <row r="362" spans="1:6" ht="16.2" thickBot="1">
      <c r="A362" s="245" t="s">
        <v>0</v>
      </c>
      <c r="B362" s="246" t="s">
        <v>182</v>
      </c>
      <c r="C362" s="49">
        <v>42376</v>
      </c>
      <c r="D362" s="101"/>
      <c r="E362" s="25"/>
      <c r="F362" s="26"/>
    </row>
    <row r="363" spans="1:6" ht="31.8" thickBot="1">
      <c r="A363" s="245" t="s">
        <v>0</v>
      </c>
      <c r="B363" s="246" t="s">
        <v>456</v>
      </c>
      <c r="C363" s="49">
        <v>42376</v>
      </c>
      <c r="D363" s="101"/>
      <c r="E363" s="25"/>
      <c r="F363" s="26"/>
    </row>
    <row r="364" spans="1:6" ht="16.2" thickBot="1">
      <c r="A364" s="245"/>
      <c r="B364" s="246"/>
      <c r="C364" s="49"/>
      <c r="D364" s="101"/>
      <c r="E364" s="25"/>
      <c r="F364" s="26"/>
    </row>
    <row r="365" spans="1:6" s="147" customFormat="1" ht="18.600000000000001" thickBot="1">
      <c r="A365" s="268"/>
      <c r="B365" s="214" t="s">
        <v>183</v>
      </c>
      <c r="C365" s="143"/>
      <c r="D365" s="144"/>
      <c r="E365" s="145"/>
      <c r="F365" s="146"/>
    </row>
    <row r="366" spans="1:6" ht="16.2" thickBot="1">
      <c r="A366" s="260"/>
      <c r="B366" s="261"/>
      <c r="C366" s="48"/>
      <c r="D366" s="102"/>
      <c r="E366" s="27"/>
      <c r="F366" s="28"/>
    </row>
    <row r="367" spans="1:6" ht="16.2" thickBot="1">
      <c r="A367" s="254" t="s">
        <v>334</v>
      </c>
      <c r="B367" s="250" t="s">
        <v>550</v>
      </c>
      <c r="C367" s="49">
        <f>C57-43</f>
        <v>42358</v>
      </c>
      <c r="D367" s="106"/>
      <c r="E367" s="35"/>
      <c r="F367" s="36"/>
    </row>
    <row r="368" spans="1:6" ht="32.4" thickTop="1" thickBot="1">
      <c r="A368" s="301" t="s">
        <v>8</v>
      </c>
      <c r="B368" s="273" t="s">
        <v>572</v>
      </c>
      <c r="C368" s="319">
        <f>C57-24</f>
        <v>42377</v>
      </c>
      <c r="D368" s="101"/>
      <c r="E368" s="25"/>
      <c r="F368" s="26"/>
    </row>
    <row r="369" spans="1:6" ht="32.4" thickTop="1" thickBot="1">
      <c r="A369" s="257"/>
      <c r="B369" s="250" t="s">
        <v>502</v>
      </c>
      <c r="C369" s="49">
        <f>C57-28</f>
        <v>42373</v>
      </c>
      <c r="D369" s="106"/>
      <c r="E369" s="35"/>
      <c r="F369" s="36"/>
    </row>
    <row r="370" spans="1:6" ht="47.4" thickBot="1">
      <c r="A370" s="245" t="s">
        <v>10</v>
      </c>
      <c r="B370" s="246" t="s">
        <v>197</v>
      </c>
      <c r="C370" s="49">
        <v>42373</v>
      </c>
      <c r="D370" s="101"/>
      <c r="E370" s="25"/>
      <c r="F370" s="26"/>
    </row>
    <row r="371" spans="1:6" ht="16.2" thickBot="1">
      <c r="A371" s="245" t="s">
        <v>0</v>
      </c>
      <c r="B371" s="246" t="s">
        <v>198</v>
      </c>
      <c r="C371" s="49">
        <v>42373</v>
      </c>
      <c r="D371" s="101"/>
      <c r="E371" s="25"/>
      <c r="F371" s="26"/>
    </row>
    <row r="372" spans="1:6" ht="31.8" thickBot="1">
      <c r="A372" s="245" t="s">
        <v>489</v>
      </c>
      <c r="B372" s="246" t="s">
        <v>199</v>
      </c>
      <c r="C372" s="49">
        <v>42376</v>
      </c>
      <c r="D372" s="101"/>
      <c r="E372" s="25"/>
      <c r="F372" s="26"/>
    </row>
    <row r="373" spans="1:6" ht="16.2" thickBot="1">
      <c r="A373" s="245" t="s">
        <v>10</v>
      </c>
      <c r="B373" s="246" t="s">
        <v>200</v>
      </c>
      <c r="C373" s="49">
        <v>42376</v>
      </c>
      <c r="D373" s="101"/>
      <c r="E373" s="25"/>
      <c r="F373" s="26"/>
    </row>
    <row r="374" spans="1:6" ht="16.2" thickBot="1">
      <c r="A374" s="245" t="s">
        <v>10</v>
      </c>
      <c r="B374" s="246" t="s">
        <v>187</v>
      </c>
      <c r="C374" s="49">
        <v>42376</v>
      </c>
      <c r="D374" s="101"/>
      <c r="E374" s="25"/>
      <c r="F374" s="26"/>
    </row>
    <row r="375" spans="1:6" ht="47.4" thickBot="1">
      <c r="A375" s="245" t="s">
        <v>0</v>
      </c>
      <c r="B375" s="246" t="s">
        <v>492</v>
      </c>
      <c r="C375" s="49">
        <v>42368</v>
      </c>
      <c r="D375" s="101"/>
      <c r="E375" s="25"/>
      <c r="F375" s="26"/>
    </row>
    <row r="376" spans="1:6" ht="41.25" customHeight="1" thickBot="1">
      <c r="A376" s="245" t="s">
        <v>0</v>
      </c>
      <c r="B376" s="246" t="s">
        <v>188</v>
      </c>
      <c r="C376" s="49">
        <v>42383</v>
      </c>
      <c r="D376" s="101"/>
      <c r="E376" s="25"/>
      <c r="F376" s="26"/>
    </row>
    <row r="377" spans="1:6" ht="31.8" thickBot="1">
      <c r="A377" s="245" t="s">
        <v>0</v>
      </c>
      <c r="B377" s="246" t="s">
        <v>189</v>
      </c>
      <c r="C377" s="49">
        <v>42383</v>
      </c>
      <c r="D377" s="101"/>
      <c r="E377" s="25"/>
      <c r="F377" s="26"/>
    </row>
    <row r="378" spans="1:6" ht="16.2" thickBot="1">
      <c r="A378" s="245" t="s">
        <v>0</v>
      </c>
      <c r="B378" s="246" t="s">
        <v>190</v>
      </c>
      <c r="C378" s="49">
        <v>42383</v>
      </c>
      <c r="D378" s="101"/>
      <c r="E378" s="25"/>
      <c r="F378" s="26"/>
    </row>
    <row r="379" spans="1:6" ht="31.8" thickBot="1">
      <c r="A379" s="245" t="s">
        <v>0</v>
      </c>
      <c r="B379" s="246" t="s">
        <v>191</v>
      </c>
      <c r="C379" s="49">
        <v>42383</v>
      </c>
      <c r="D379" s="101"/>
      <c r="E379" s="25"/>
      <c r="F379" s="26"/>
    </row>
    <row r="380" spans="1:6" ht="31.8" thickBot="1">
      <c r="A380" s="245" t="s">
        <v>0</v>
      </c>
      <c r="B380" s="246" t="s">
        <v>192</v>
      </c>
      <c r="C380" s="49">
        <v>42383</v>
      </c>
      <c r="D380" s="101"/>
      <c r="E380" s="25"/>
      <c r="F380" s="26"/>
    </row>
    <row r="381" spans="1:6" ht="31.8" thickBot="1">
      <c r="A381" s="260"/>
      <c r="B381" s="272" t="s">
        <v>503</v>
      </c>
      <c r="C381" s="49">
        <v>42008</v>
      </c>
      <c r="D381" s="102"/>
      <c r="E381" s="27"/>
      <c r="F381" s="28"/>
    </row>
    <row r="382" spans="1:6" ht="16.2" thickBot="1">
      <c r="A382" s="245" t="s">
        <v>8</v>
      </c>
      <c r="B382" s="246" t="s">
        <v>184</v>
      </c>
      <c r="C382" s="49">
        <v>42383</v>
      </c>
      <c r="D382" s="101"/>
      <c r="E382" s="25"/>
      <c r="F382" s="26"/>
    </row>
    <row r="383" spans="1:6" ht="47.4" thickBot="1">
      <c r="A383" s="245" t="s">
        <v>10</v>
      </c>
      <c r="B383" s="246" t="s">
        <v>490</v>
      </c>
      <c r="C383" s="49">
        <v>42383</v>
      </c>
      <c r="D383" s="101"/>
      <c r="E383" s="25"/>
      <c r="F383" s="26"/>
    </row>
    <row r="384" spans="1:6" ht="31.8" thickBot="1">
      <c r="A384" s="245" t="s">
        <v>0</v>
      </c>
      <c r="B384" s="246" t="s">
        <v>185</v>
      </c>
      <c r="C384" s="49">
        <v>42383</v>
      </c>
      <c r="D384" s="101"/>
      <c r="E384" s="25"/>
      <c r="F384" s="26"/>
    </row>
    <row r="385" spans="1:6" ht="31.8" thickBot="1">
      <c r="A385" s="245" t="s">
        <v>0</v>
      </c>
      <c r="B385" s="246" t="s">
        <v>186</v>
      </c>
      <c r="C385" s="49">
        <v>42383</v>
      </c>
      <c r="D385" s="101"/>
      <c r="E385" s="25"/>
      <c r="F385" s="26"/>
    </row>
    <row r="386" spans="1:6" ht="31.8" thickBot="1">
      <c r="A386" s="245" t="s">
        <v>0</v>
      </c>
      <c r="B386" s="246" t="s">
        <v>487</v>
      </c>
      <c r="C386" s="49">
        <v>42383</v>
      </c>
      <c r="D386" s="101"/>
      <c r="E386" s="25"/>
      <c r="F386" s="26"/>
    </row>
    <row r="387" spans="1:6" ht="16.2" thickBot="1">
      <c r="A387" s="245" t="s">
        <v>0</v>
      </c>
      <c r="B387" s="246" t="s">
        <v>193</v>
      </c>
      <c r="C387" s="49">
        <v>42383</v>
      </c>
      <c r="D387" s="101"/>
      <c r="E387" s="25"/>
      <c r="F387" s="26"/>
    </row>
    <row r="388" spans="1:6" ht="16.2" thickBot="1">
      <c r="A388" s="245" t="s">
        <v>0</v>
      </c>
      <c r="B388" s="246" t="s">
        <v>6</v>
      </c>
      <c r="C388" s="49">
        <v>42383</v>
      </c>
      <c r="D388" s="101"/>
      <c r="E388" s="25"/>
      <c r="F388" s="26"/>
    </row>
    <row r="389" spans="1:6" ht="16.2" thickBot="1">
      <c r="A389" s="245" t="s">
        <v>0</v>
      </c>
      <c r="B389" s="246" t="s">
        <v>194</v>
      </c>
      <c r="C389" s="49" t="s">
        <v>610</v>
      </c>
      <c r="D389" s="101"/>
      <c r="E389" s="25"/>
      <c r="F389" s="26"/>
    </row>
    <row r="390" spans="1:6" ht="16.2" thickBot="1">
      <c r="A390" s="245" t="s">
        <v>0</v>
      </c>
      <c r="B390" s="246" t="s">
        <v>195</v>
      </c>
      <c r="C390" s="49">
        <v>42383</v>
      </c>
      <c r="D390" s="101"/>
      <c r="E390" s="25"/>
      <c r="F390" s="26"/>
    </row>
    <row r="391" spans="1:6" ht="31.8" thickBot="1">
      <c r="A391" s="245"/>
      <c r="B391" s="246" t="s">
        <v>457</v>
      </c>
      <c r="C391" s="49">
        <v>42383</v>
      </c>
      <c r="D391" s="101"/>
      <c r="E391" s="25"/>
      <c r="F391" s="26"/>
    </row>
    <row r="392" spans="1:6" ht="31.8" thickBot="1">
      <c r="A392" s="245" t="s">
        <v>0</v>
      </c>
      <c r="B392" s="246" t="s">
        <v>196</v>
      </c>
      <c r="C392" s="49">
        <v>42387</v>
      </c>
      <c r="D392" s="101"/>
      <c r="E392" s="25"/>
      <c r="F392" s="26"/>
    </row>
    <row r="393" spans="1:6" ht="31.8" thickBot="1">
      <c r="A393" s="245" t="s">
        <v>201</v>
      </c>
      <c r="B393" s="246" t="s">
        <v>488</v>
      </c>
      <c r="C393" s="49">
        <v>42383</v>
      </c>
      <c r="D393" s="101"/>
      <c r="E393" s="25"/>
      <c r="F393" s="26"/>
    </row>
    <row r="394" spans="1:6" ht="16.2" thickBot="1">
      <c r="A394" s="245" t="s">
        <v>0</v>
      </c>
      <c r="B394" s="246" t="s">
        <v>202</v>
      </c>
      <c r="C394" s="49">
        <v>42383</v>
      </c>
      <c r="D394" s="101"/>
      <c r="E394" s="25"/>
      <c r="F394" s="26"/>
    </row>
    <row r="395" spans="1:6" ht="36" customHeight="1" thickBot="1">
      <c r="A395" s="245" t="s">
        <v>0</v>
      </c>
      <c r="B395" s="246" t="s">
        <v>203</v>
      </c>
      <c r="C395" s="49">
        <v>42387</v>
      </c>
      <c r="D395" s="101"/>
      <c r="E395" s="25"/>
      <c r="F395" s="26"/>
    </row>
    <row r="396" spans="1:6" ht="31.8" thickBot="1">
      <c r="A396" s="245" t="s">
        <v>204</v>
      </c>
      <c r="B396" s="246" t="s">
        <v>205</v>
      </c>
      <c r="C396" s="49">
        <v>42387</v>
      </c>
      <c r="D396" s="101"/>
      <c r="E396" s="25"/>
      <c r="F396" s="26"/>
    </row>
    <row r="397" spans="1:6" ht="47.4" thickBot="1">
      <c r="A397" s="245" t="s">
        <v>8</v>
      </c>
      <c r="B397" s="246" t="s">
        <v>206</v>
      </c>
      <c r="C397" s="49">
        <v>42387</v>
      </c>
      <c r="D397" s="101"/>
      <c r="E397" s="25"/>
      <c r="F397" s="26"/>
    </row>
    <row r="398" spans="1:6" ht="16.2" thickBot="1">
      <c r="A398" s="245"/>
      <c r="B398" s="246"/>
      <c r="C398" s="49"/>
      <c r="D398" s="101"/>
      <c r="E398" s="25"/>
      <c r="F398" s="26"/>
    </row>
    <row r="399" spans="1:6" s="147" customFormat="1" ht="18.600000000000001" thickBot="1">
      <c r="A399" s="268"/>
      <c r="B399" s="214" t="s">
        <v>207</v>
      </c>
      <c r="C399" s="143"/>
      <c r="D399" s="144"/>
      <c r="E399" s="145"/>
      <c r="F399" s="146"/>
    </row>
    <row r="400" spans="1:6" ht="16.2" thickBot="1">
      <c r="A400" s="260"/>
      <c r="B400" s="261"/>
      <c r="C400" s="48"/>
      <c r="D400" s="102"/>
      <c r="E400" s="27"/>
      <c r="F400" s="28"/>
    </row>
    <row r="401" spans="1:6" ht="31.8" thickBot="1">
      <c r="A401" s="245"/>
      <c r="B401" s="276" t="s">
        <v>115</v>
      </c>
      <c r="C401" s="50">
        <v>42387</v>
      </c>
      <c r="D401" s="107"/>
      <c r="E401" s="37"/>
      <c r="F401" s="38"/>
    </row>
    <row r="402" spans="1:6" ht="31.8" thickBot="1">
      <c r="A402" s="245"/>
      <c r="B402" s="246" t="s">
        <v>458</v>
      </c>
      <c r="C402" s="49">
        <v>42387</v>
      </c>
      <c r="D402" s="101"/>
      <c r="E402" s="25"/>
      <c r="F402" s="26"/>
    </row>
    <row r="403" spans="1:6" ht="31.8" thickBot="1">
      <c r="A403" s="245" t="s">
        <v>10</v>
      </c>
      <c r="B403" s="246" t="s">
        <v>459</v>
      </c>
      <c r="C403" s="49">
        <v>42415</v>
      </c>
      <c r="D403" s="101"/>
      <c r="E403" s="25"/>
      <c r="F403" s="26"/>
    </row>
    <row r="404" spans="1:6" ht="31.8" thickBot="1">
      <c r="A404" s="245"/>
      <c r="B404" s="246" t="s">
        <v>603</v>
      </c>
      <c r="C404" s="49">
        <v>42387</v>
      </c>
      <c r="D404" s="101"/>
      <c r="E404" s="25"/>
      <c r="F404" s="26"/>
    </row>
    <row r="405" spans="1:6" ht="16.2" thickBot="1">
      <c r="A405" s="245" t="s">
        <v>8</v>
      </c>
      <c r="B405" s="246" t="s">
        <v>208</v>
      </c>
      <c r="C405" s="49">
        <v>42408</v>
      </c>
      <c r="D405" s="101"/>
      <c r="E405" s="25"/>
      <c r="F405" s="26"/>
    </row>
    <row r="406" spans="1:6" ht="16.2" thickBot="1">
      <c r="A406" s="245" t="s">
        <v>0</v>
      </c>
      <c r="B406" s="246" t="s">
        <v>209</v>
      </c>
      <c r="C406" s="49">
        <v>42408</v>
      </c>
      <c r="D406" s="101"/>
      <c r="E406" s="25"/>
      <c r="F406" s="26"/>
    </row>
    <row r="407" spans="1:6" ht="16.2" thickBot="1">
      <c r="A407" s="245" t="s">
        <v>0</v>
      </c>
      <c r="B407" s="246" t="s">
        <v>210</v>
      </c>
      <c r="C407" s="49">
        <v>42408</v>
      </c>
      <c r="D407" s="101"/>
      <c r="E407" s="25"/>
      <c r="F407" s="26"/>
    </row>
    <row r="408" spans="1:6" ht="16.2" thickBot="1">
      <c r="A408" s="245" t="s">
        <v>0</v>
      </c>
      <c r="B408" s="246" t="s">
        <v>211</v>
      </c>
      <c r="C408" s="49">
        <v>42408</v>
      </c>
      <c r="D408" s="101"/>
      <c r="E408" s="25"/>
      <c r="F408" s="26"/>
    </row>
    <row r="409" spans="1:6" ht="16.2" thickBot="1">
      <c r="A409" s="245" t="s">
        <v>0</v>
      </c>
      <c r="B409" s="246" t="s">
        <v>212</v>
      </c>
      <c r="C409" s="49">
        <v>42408</v>
      </c>
      <c r="D409" s="101"/>
      <c r="E409" s="25"/>
      <c r="F409" s="26"/>
    </row>
    <row r="410" spans="1:6" ht="16.2" thickBot="1">
      <c r="A410" s="245" t="s">
        <v>0</v>
      </c>
      <c r="B410" s="246" t="s">
        <v>213</v>
      </c>
      <c r="C410" s="49">
        <v>42408</v>
      </c>
      <c r="D410" s="101"/>
      <c r="E410" s="25"/>
      <c r="F410" s="26"/>
    </row>
    <row r="411" spans="1:6" ht="31.8" thickBot="1">
      <c r="A411" s="245" t="s">
        <v>0</v>
      </c>
      <c r="B411" s="246" t="s">
        <v>214</v>
      </c>
      <c r="C411" s="49">
        <v>42408</v>
      </c>
      <c r="D411" s="101"/>
      <c r="E411" s="25"/>
      <c r="F411" s="26"/>
    </row>
    <row r="412" spans="1:6" ht="16.2" thickBot="1">
      <c r="A412" s="245" t="s">
        <v>14</v>
      </c>
      <c r="B412" s="246" t="s">
        <v>215</v>
      </c>
      <c r="C412" s="49">
        <v>42415</v>
      </c>
      <c r="D412" s="101"/>
      <c r="E412" s="25"/>
      <c r="F412" s="26"/>
    </row>
    <row r="413" spans="1:6" ht="31.8" thickBot="1">
      <c r="A413" s="245" t="s">
        <v>216</v>
      </c>
      <c r="B413" s="246"/>
      <c r="C413" s="49"/>
      <c r="D413" s="101"/>
      <c r="E413" s="25"/>
      <c r="F413" s="26"/>
    </row>
    <row r="414" spans="1:6" ht="16.2" thickBot="1">
      <c r="A414" s="245" t="s">
        <v>0</v>
      </c>
      <c r="B414" s="246" t="s">
        <v>217</v>
      </c>
      <c r="C414" s="49">
        <v>42415</v>
      </c>
      <c r="D414" s="101"/>
      <c r="E414" s="25"/>
      <c r="F414" s="26"/>
    </row>
    <row r="415" spans="1:6" ht="16.2" thickBot="1">
      <c r="A415" s="245" t="s">
        <v>0</v>
      </c>
      <c r="B415" s="246" t="s">
        <v>218</v>
      </c>
      <c r="C415" s="49">
        <v>42415</v>
      </c>
      <c r="D415" s="101"/>
      <c r="E415" s="25"/>
      <c r="F415" s="26"/>
    </row>
    <row r="416" spans="1:6" ht="31.8" thickBot="1">
      <c r="A416" s="245" t="s">
        <v>0</v>
      </c>
      <c r="B416" s="246" t="s">
        <v>219</v>
      </c>
      <c r="C416" s="49">
        <v>42417</v>
      </c>
      <c r="D416" s="101"/>
      <c r="E416" s="25"/>
      <c r="F416" s="26"/>
    </row>
    <row r="417" spans="1:6" ht="16.2" thickBot="1">
      <c r="A417" s="245" t="s">
        <v>491</v>
      </c>
      <c r="B417" s="246" t="s">
        <v>59</v>
      </c>
      <c r="C417" s="49"/>
      <c r="D417" s="101"/>
      <c r="E417" s="25"/>
      <c r="F417" s="26"/>
    </row>
    <row r="418" spans="1:6" ht="31.8" thickBot="1">
      <c r="A418" s="245" t="s">
        <v>0</v>
      </c>
      <c r="B418" s="246" t="s">
        <v>220</v>
      </c>
      <c r="C418" s="49">
        <v>42418</v>
      </c>
      <c r="D418" s="101"/>
      <c r="E418" s="25"/>
      <c r="F418" s="26"/>
    </row>
    <row r="419" spans="1:6" ht="16.2" thickBot="1">
      <c r="A419" s="245" t="s">
        <v>8</v>
      </c>
      <c r="B419" s="246" t="s">
        <v>221</v>
      </c>
      <c r="C419" s="49">
        <v>42422</v>
      </c>
      <c r="D419" s="101"/>
      <c r="E419" s="25"/>
      <c r="F419" s="26"/>
    </row>
    <row r="420" spans="1:6" ht="31.8" thickBot="1">
      <c r="A420" s="245" t="s">
        <v>0</v>
      </c>
      <c r="B420" s="246" t="s">
        <v>222</v>
      </c>
      <c r="C420" s="49">
        <v>42422</v>
      </c>
      <c r="D420" s="101"/>
      <c r="E420" s="25"/>
      <c r="F420" s="26"/>
    </row>
    <row r="421" spans="1:6" ht="34.5" customHeight="1" thickBot="1">
      <c r="A421" s="245" t="s">
        <v>0</v>
      </c>
      <c r="B421" s="246" t="s">
        <v>223</v>
      </c>
      <c r="C421" s="49">
        <v>42422</v>
      </c>
      <c r="D421" s="101"/>
      <c r="E421" s="25"/>
      <c r="F421" s="26"/>
    </row>
    <row r="422" spans="1:6" ht="54.75" customHeight="1" thickBot="1">
      <c r="A422" s="245" t="s">
        <v>0</v>
      </c>
      <c r="B422" s="246" t="s">
        <v>224</v>
      </c>
      <c r="C422" s="49">
        <v>42422</v>
      </c>
      <c r="D422" s="101"/>
      <c r="E422" s="25"/>
      <c r="F422" s="26"/>
    </row>
    <row r="423" spans="1:6" s="126" customFormat="1" ht="18" thickBot="1">
      <c r="A423" s="251"/>
      <c r="B423" s="277" t="s">
        <v>460</v>
      </c>
      <c r="C423" s="148">
        <v>42422</v>
      </c>
      <c r="D423" s="158"/>
      <c r="E423" s="159"/>
      <c r="F423" s="160"/>
    </row>
    <row r="424" spans="1:6" ht="47.4" thickBot="1">
      <c r="A424" s="245" t="s">
        <v>10</v>
      </c>
      <c r="B424" s="246" t="s">
        <v>461</v>
      </c>
      <c r="C424" s="49"/>
      <c r="D424" s="101"/>
      <c r="E424" s="25"/>
      <c r="F424" s="26"/>
    </row>
    <row r="425" spans="1:6" ht="63" thickBot="1">
      <c r="A425" s="245"/>
      <c r="B425" s="246" t="s">
        <v>462</v>
      </c>
      <c r="C425" s="49"/>
      <c r="D425" s="101"/>
      <c r="E425" s="25"/>
      <c r="F425" s="26"/>
    </row>
    <row r="426" spans="1:6" ht="16.2" thickBot="1">
      <c r="A426" s="245" t="s">
        <v>8</v>
      </c>
      <c r="B426" s="246" t="s">
        <v>89</v>
      </c>
      <c r="C426" s="49"/>
      <c r="D426" s="101"/>
      <c r="E426" s="25"/>
      <c r="F426" s="26"/>
    </row>
    <row r="427" spans="1:6" ht="31.8" thickBot="1">
      <c r="A427" s="245" t="s">
        <v>0</v>
      </c>
      <c r="B427" s="246" t="s">
        <v>225</v>
      </c>
      <c r="C427" s="49"/>
      <c r="D427" s="101"/>
      <c r="E427" s="25"/>
      <c r="F427" s="26"/>
    </row>
    <row r="428" spans="1:6" ht="16.2" thickBot="1">
      <c r="A428" s="245" t="s">
        <v>0</v>
      </c>
      <c r="B428" s="246" t="s">
        <v>226</v>
      </c>
      <c r="C428" s="49"/>
      <c r="D428" s="101"/>
      <c r="E428" s="25"/>
      <c r="F428" s="26"/>
    </row>
    <row r="429" spans="1:6" ht="31.8" thickBot="1">
      <c r="A429" s="245" t="s">
        <v>0</v>
      </c>
      <c r="B429" s="246" t="s">
        <v>227</v>
      </c>
      <c r="C429" s="49"/>
      <c r="D429" s="101"/>
      <c r="E429" s="25"/>
      <c r="F429" s="26"/>
    </row>
    <row r="430" spans="1:6" ht="31.8" thickBot="1">
      <c r="A430" s="245" t="s">
        <v>0</v>
      </c>
      <c r="B430" s="246" t="s">
        <v>228</v>
      </c>
      <c r="C430" s="49"/>
      <c r="D430" s="101"/>
      <c r="E430" s="25"/>
      <c r="F430" s="26"/>
    </row>
    <row r="431" spans="1:6" ht="47.4" thickBot="1">
      <c r="A431" s="245"/>
      <c r="B431" s="246" t="s">
        <v>229</v>
      </c>
      <c r="C431" s="49"/>
      <c r="D431" s="101"/>
      <c r="E431" s="25"/>
      <c r="F431" s="26"/>
    </row>
    <row r="432" spans="1:6" ht="16.2" thickBot="1">
      <c r="A432" s="245" t="s">
        <v>8</v>
      </c>
      <c r="B432" s="246" t="s">
        <v>230</v>
      </c>
      <c r="C432" s="49"/>
      <c r="D432" s="101"/>
      <c r="E432" s="25"/>
      <c r="F432" s="26"/>
    </row>
    <row r="433" spans="1:6" ht="16.2" thickBot="1">
      <c r="A433" s="245" t="s">
        <v>10</v>
      </c>
      <c r="B433" s="246" t="s">
        <v>231</v>
      </c>
      <c r="C433" s="49"/>
      <c r="D433" s="101"/>
      <c r="E433" s="25"/>
      <c r="F433" s="26"/>
    </row>
    <row r="434" spans="1:6" ht="31.8" thickBot="1">
      <c r="A434" s="245" t="s">
        <v>0</v>
      </c>
      <c r="B434" s="246" t="s">
        <v>232</v>
      </c>
      <c r="C434" s="49"/>
      <c r="D434" s="101"/>
      <c r="E434" s="25"/>
      <c r="F434" s="26"/>
    </row>
    <row r="435" spans="1:6" ht="31.8" thickBot="1">
      <c r="A435" s="245" t="s">
        <v>0</v>
      </c>
      <c r="B435" s="246" t="s">
        <v>233</v>
      </c>
      <c r="C435" s="49"/>
      <c r="D435" s="101"/>
      <c r="E435" s="25"/>
      <c r="F435" s="26"/>
    </row>
    <row r="436" spans="1:6" ht="16.2" thickBot="1">
      <c r="A436" s="245" t="s">
        <v>0</v>
      </c>
      <c r="B436" s="246" t="s">
        <v>234</v>
      </c>
      <c r="C436" s="49"/>
      <c r="D436" s="101"/>
      <c r="E436" s="25"/>
      <c r="F436" s="26"/>
    </row>
    <row r="437" spans="1:6" ht="31.8" thickBot="1">
      <c r="A437" s="245" t="s">
        <v>8</v>
      </c>
      <c r="B437" s="246" t="s">
        <v>235</v>
      </c>
      <c r="C437" s="49"/>
      <c r="D437" s="101"/>
      <c r="E437" s="25"/>
      <c r="F437" s="26"/>
    </row>
    <row r="438" spans="1:6" ht="16.2" thickBot="1">
      <c r="A438" s="245"/>
      <c r="B438" s="246" t="s">
        <v>236</v>
      </c>
      <c r="C438" s="49"/>
      <c r="D438" s="101"/>
      <c r="E438" s="25"/>
      <c r="F438" s="26"/>
    </row>
    <row r="439" spans="1:6" ht="16.2" thickBot="1">
      <c r="A439" s="245" t="s">
        <v>8</v>
      </c>
      <c r="B439" s="246"/>
      <c r="C439" s="49"/>
      <c r="D439" s="101"/>
      <c r="E439" s="25"/>
      <c r="F439" s="26"/>
    </row>
    <row r="440" spans="1:6" ht="31.8" thickBot="1">
      <c r="A440" s="245" t="s">
        <v>0</v>
      </c>
      <c r="B440" s="246" t="s">
        <v>237</v>
      </c>
      <c r="C440" s="49"/>
      <c r="D440" s="101"/>
      <c r="E440" s="25"/>
      <c r="F440" s="26"/>
    </row>
    <row r="441" spans="1:6" ht="31.8" thickBot="1">
      <c r="A441" s="245" t="s">
        <v>0</v>
      </c>
      <c r="B441" s="246" t="s">
        <v>238</v>
      </c>
      <c r="C441" s="49"/>
      <c r="D441" s="101"/>
      <c r="E441" s="25"/>
      <c r="F441" s="26"/>
    </row>
    <row r="442" spans="1:6" ht="16.2" thickBot="1">
      <c r="A442" s="245"/>
      <c r="B442" s="246"/>
      <c r="C442" s="49"/>
      <c r="D442" s="101"/>
      <c r="E442" s="25"/>
      <c r="F442" s="26"/>
    </row>
    <row r="443" spans="1:6" s="126" customFormat="1" ht="18" thickBot="1">
      <c r="A443" s="262"/>
      <c r="B443" s="214" t="s">
        <v>239</v>
      </c>
      <c r="C443" s="135"/>
      <c r="D443" s="136"/>
      <c r="E443" s="137"/>
      <c r="F443" s="138"/>
    </row>
    <row r="444" spans="1:6" ht="16.2" thickBot="1">
      <c r="A444" s="260"/>
      <c r="B444" s="261"/>
      <c r="C444" s="48"/>
      <c r="D444" s="102"/>
      <c r="E444" s="27"/>
      <c r="F444" s="28"/>
    </row>
    <row r="445" spans="1:6" ht="31.8" thickBot="1">
      <c r="A445" s="245"/>
      <c r="B445" s="246" t="s">
        <v>115</v>
      </c>
      <c r="C445" s="49"/>
      <c r="D445" s="101"/>
      <c r="E445" s="25"/>
      <c r="F445" s="26"/>
    </row>
    <row r="446" spans="1:6" ht="31.8" thickBot="1">
      <c r="A446" s="245"/>
      <c r="B446" s="246" t="s">
        <v>463</v>
      </c>
      <c r="C446" s="49"/>
      <c r="D446" s="101"/>
      <c r="E446" s="25"/>
      <c r="F446" s="26"/>
    </row>
    <row r="447" spans="1:6" ht="16.2" thickBot="1">
      <c r="A447" s="245" t="s">
        <v>8</v>
      </c>
      <c r="B447" s="246"/>
      <c r="C447" s="49"/>
      <c r="D447" s="101"/>
      <c r="E447" s="25"/>
      <c r="F447" s="26"/>
    </row>
    <row r="448" spans="1:6" ht="16.2" thickBot="1">
      <c r="A448" s="245" t="s">
        <v>0</v>
      </c>
      <c r="B448" s="246" t="s">
        <v>240</v>
      </c>
      <c r="C448" s="49"/>
      <c r="D448" s="101"/>
      <c r="E448" s="25"/>
      <c r="F448" s="26"/>
    </row>
    <row r="449" spans="1:6" ht="16.2" thickBot="1">
      <c r="A449" s="245" t="s">
        <v>0</v>
      </c>
      <c r="B449" s="246" t="s">
        <v>464</v>
      </c>
      <c r="C449" s="49"/>
      <c r="D449" s="101"/>
      <c r="E449" s="25"/>
      <c r="F449" s="26"/>
    </row>
    <row r="450" spans="1:6" ht="16.2" thickBot="1">
      <c r="A450" s="245" t="s">
        <v>0</v>
      </c>
      <c r="B450" s="246" t="s">
        <v>465</v>
      </c>
      <c r="C450" s="49"/>
      <c r="D450" s="101"/>
      <c r="E450" s="25"/>
      <c r="F450" s="26"/>
    </row>
    <row r="451" spans="1:6" ht="16.2" thickBot="1">
      <c r="A451" s="245" t="s">
        <v>0</v>
      </c>
      <c r="B451" s="246" t="s">
        <v>466</v>
      </c>
      <c r="C451" s="49"/>
      <c r="D451" s="101"/>
      <c r="E451" s="25"/>
      <c r="F451" s="26"/>
    </row>
    <row r="452" spans="1:6" ht="31.8" thickBot="1">
      <c r="A452" s="245" t="s">
        <v>0</v>
      </c>
      <c r="B452" s="246" t="s">
        <v>241</v>
      </c>
      <c r="C452" s="49"/>
      <c r="D452" s="101"/>
      <c r="E452" s="25"/>
      <c r="F452" s="26"/>
    </row>
    <row r="453" spans="1:6" ht="16.2" thickBot="1">
      <c r="A453" s="245" t="s">
        <v>10</v>
      </c>
      <c r="B453" s="246" t="s">
        <v>242</v>
      </c>
      <c r="C453" s="49"/>
      <c r="D453" s="101"/>
      <c r="E453" s="25"/>
      <c r="F453" s="26"/>
    </row>
    <row r="454" spans="1:6" ht="31.8" thickBot="1">
      <c r="A454" s="245" t="s">
        <v>0</v>
      </c>
      <c r="B454" s="246" t="s">
        <v>243</v>
      </c>
      <c r="C454" s="49"/>
      <c r="D454" s="101"/>
      <c r="E454" s="25"/>
      <c r="F454" s="26"/>
    </row>
    <row r="455" spans="1:6" ht="47.4" thickBot="1">
      <c r="A455" s="245" t="s">
        <v>0</v>
      </c>
      <c r="B455" s="246" t="s">
        <v>244</v>
      </c>
      <c r="C455" s="49"/>
      <c r="D455" s="101"/>
      <c r="E455" s="25"/>
      <c r="F455" s="26"/>
    </row>
    <row r="456" spans="1:6" ht="16.2" thickBot="1">
      <c r="A456" s="245" t="s">
        <v>0</v>
      </c>
      <c r="B456" s="246" t="s">
        <v>245</v>
      </c>
      <c r="C456" s="49"/>
      <c r="D456" s="101"/>
      <c r="E456" s="25"/>
      <c r="F456" s="26"/>
    </row>
    <row r="457" spans="1:6" ht="31.8" thickBot="1">
      <c r="A457" s="245" t="s">
        <v>0</v>
      </c>
      <c r="B457" s="246" t="s">
        <v>246</v>
      </c>
      <c r="C457" s="49"/>
      <c r="D457" s="101"/>
      <c r="E457" s="25"/>
      <c r="F457" s="26"/>
    </row>
    <row r="458" spans="1:6" ht="31.8" thickBot="1">
      <c r="A458" s="245" t="s">
        <v>0</v>
      </c>
      <c r="B458" s="246" t="s">
        <v>247</v>
      </c>
      <c r="C458" s="49"/>
      <c r="D458" s="101"/>
      <c r="E458" s="25"/>
      <c r="F458" s="26"/>
    </row>
    <row r="459" spans="1:6" ht="16.2" thickBot="1">
      <c r="A459" s="245" t="s">
        <v>8</v>
      </c>
      <c r="B459" s="246"/>
      <c r="C459" s="49"/>
      <c r="D459" s="101"/>
      <c r="E459" s="25"/>
      <c r="F459" s="26"/>
    </row>
    <row r="460" spans="1:6" ht="16.2" thickBot="1">
      <c r="A460" s="245" t="s">
        <v>0</v>
      </c>
      <c r="B460" s="246" t="s">
        <v>248</v>
      </c>
      <c r="C460" s="49"/>
      <c r="D460" s="101"/>
      <c r="E460" s="25"/>
      <c r="F460" s="26"/>
    </row>
    <row r="461" spans="1:6" ht="16.2" thickBot="1">
      <c r="A461" s="245" t="s">
        <v>0</v>
      </c>
      <c r="B461" s="246" t="s">
        <v>249</v>
      </c>
      <c r="C461" s="49"/>
      <c r="D461" s="101"/>
      <c r="E461" s="25"/>
      <c r="F461" s="26"/>
    </row>
    <row r="462" spans="1:6" ht="31.8" thickBot="1">
      <c r="A462" s="245" t="s">
        <v>0</v>
      </c>
      <c r="B462" s="246" t="s">
        <v>467</v>
      </c>
      <c r="C462" s="49">
        <f>C61-49</f>
        <v>42482</v>
      </c>
      <c r="D462" s="101"/>
      <c r="E462" s="25"/>
      <c r="F462" s="26"/>
    </row>
    <row r="463" spans="1:6" ht="31.8" thickBot="1">
      <c r="A463" s="245" t="s">
        <v>0</v>
      </c>
      <c r="B463" s="246" t="s">
        <v>250</v>
      </c>
      <c r="C463" s="49">
        <f>C61-42</f>
        <v>42489</v>
      </c>
      <c r="D463" s="101"/>
      <c r="E463" s="25"/>
      <c r="F463" s="26"/>
    </row>
    <row r="464" spans="1:6" ht="31.8" thickBot="1">
      <c r="A464" s="245" t="s">
        <v>0</v>
      </c>
      <c r="B464" s="246" t="s">
        <v>251</v>
      </c>
      <c r="C464" s="49"/>
      <c r="D464" s="101"/>
      <c r="E464" s="25"/>
      <c r="F464" s="26"/>
    </row>
    <row r="465" spans="1:6" ht="32.4" thickTop="1" thickBot="1">
      <c r="A465" s="297" t="s">
        <v>8</v>
      </c>
      <c r="B465" s="273" t="s">
        <v>573</v>
      </c>
      <c r="C465" s="319">
        <f>C61-42</f>
        <v>42489</v>
      </c>
      <c r="D465" s="298"/>
      <c r="E465" s="299"/>
      <c r="F465" s="300"/>
    </row>
    <row r="466" spans="1:6" ht="32.4" thickTop="1" thickBot="1">
      <c r="A466" s="245" t="s">
        <v>0</v>
      </c>
      <c r="B466" s="246" t="s">
        <v>468</v>
      </c>
      <c r="C466" s="49">
        <f>C61-35</f>
        <v>42496</v>
      </c>
      <c r="D466" s="101"/>
      <c r="E466" s="25"/>
      <c r="F466" s="26"/>
    </row>
    <row r="467" spans="1:6" ht="31.2">
      <c r="A467" s="263" t="s">
        <v>0</v>
      </c>
      <c r="B467" s="264" t="s">
        <v>252</v>
      </c>
      <c r="C467" s="316"/>
      <c r="D467" s="103"/>
      <c r="E467" s="29"/>
      <c r="F467" s="30"/>
    </row>
    <row r="468" spans="1:6" ht="15.6">
      <c r="A468" s="265"/>
      <c r="B468" s="266" t="s">
        <v>392</v>
      </c>
      <c r="C468" s="317"/>
      <c r="D468" s="104"/>
      <c r="E468" s="31"/>
      <c r="F468" s="32"/>
    </row>
    <row r="469" spans="1:6" ht="15.6">
      <c r="A469" s="265"/>
      <c r="B469" s="266" t="s">
        <v>393</v>
      </c>
      <c r="C469" s="317"/>
      <c r="D469" s="104"/>
      <c r="E469" s="31"/>
      <c r="F469" s="32"/>
    </row>
    <row r="470" spans="1:6" ht="15.6">
      <c r="A470" s="265"/>
      <c r="B470" s="266" t="s">
        <v>394</v>
      </c>
      <c r="C470" s="317"/>
      <c r="D470" s="104"/>
      <c r="E470" s="31"/>
      <c r="F470" s="32"/>
    </row>
    <row r="471" spans="1:6" ht="15.6">
      <c r="A471" s="265"/>
      <c r="B471" s="266" t="s">
        <v>395</v>
      </c>
      <c r="C471" s="317"/>
      <c r="D471" s="104"/>
      <c r="E471" s="31"/>
      <c r="F471" s="32"/>
    </row>
    <row r="472" spans="1:6" ht="16.2" thickBot="1">
      <c r="A472" s="245"/>
      <c r="B472" s="267" t="s">
        <v>396</v>
      </c>
      <c r="C472" s="318"/>
      <c r="D472" s="105"/>
      <c r="E472" s="33"/>
      <c r="F472" s="34"/>
    </row>
    <row r="473" spans="1:6" ht="16.2" thickBot="1">
      <c r="A473" s="245" t="s">
        <v>0</v>
      </c>
      <c r="B473" s="246" t="s">
        <v>253</v>
      </c>
      <c r="C473" s="49"/>
      <c r="D473" s="101"/>
      <c r="E473" s="25"/>
      <c r="F473" s="26"/>
    </row>
    <row r="474" spans="1:6" ht="16.2" thickBot="1">
      <c r="A474" s="245" t="s">
        <v>0</v>
      </c>
      <c r="B474" s="246" t="s">
        <v>254</v>
      </c>
      <c r="C474" s="49"/>
      <c r="D474" s="101"/>
      <c r="E474" s="25"/>
      <c r="F474" s="26"/>
    </row>
    <row r="475" spans="1:6" ht="16.2" thickBot="1">
      <c r="A475" s="245" t="s">
        <v>0</v>
      </c>
      <c r="B475" s="246" t="s">
        <v>255</v>
      </c>
      <c r="C475" s="49"/>
      <c r="D475" s="101"/>
      <c r="E475" s="25"/>
      <c r="F475" s="26"/>
    </row>
    <row r="476" spans="1:6" ht="31.8" thickBot="1">
      <c r="A476" s="245" t="s">
        <v>256</v>
      </c>
      <c r="B476" s="246" t="s">
        <v>257</v>
      </c>
      <c r="C476" s="49">
        <f>C61</f>
        <v>42531</v>
      </c>
      <c r="D476" s="101"/>
      <c r="E476" s="25"/>
      <c r="F476" s="26"/>
    </row>
    <row r="477" spans="1:6" ht="47.4" thickBot="1">
      <c r="A477" s="245" t="s">
        <v>8</v>
      </c>
      <c r="B477" s="246" t="s">
        <v>258</v>
      </c>
      <c r="C477" s="49"/>
      <c r="D477" s="101"/>
      <c r="E477" s="25"/>
      <c r="F477" s="26"/>
    </row>
    <row r="478" spans="1:6" ht="16.2" thickBot="1">
      <c r="A478" s="245"/>
      <c r="B478" s="246"/>
      <c r="C478" s="49"/>
      <c r="D478" s="101"/>
      <c r="E478" s="25"/>
      <c r="F478" s="26"/>
    </row>
    <row r="479" spans="1:6" s="126" customFormat="1" ht="18" thickBot="1">
      <c r="A479" s="262"/>
      <c r="B479" s="214" t="s">
        <v>259</v>
      </c>
      <c r="C479" s="135"/>
      <c r="D479" s="136"/>
      <c r="E479" s="137"/>
      <c r="F479" s="138"/>
    </row>
    <row r="480" spans="1:6" ht="78.599999999999994" thickBot="1">
      <c r="A480" s="245" t="s">
        <v>115</v>
      </c>
      <c r="B480" s="246"/>
      <c r="C480" s="49"/>
      <c r="D480" s="101"/>
      <c r="E480" s="25"/>
      <c r="F480" s="26"/>
    </row>
    <row r="481" spans="1:6" s="126" customFormat="1" ht="18" thickBot="1">
      <c r="A481" s="262"/>
      <c r="B481" s="214" t="s">
        <v>260</v>
      </c>
      <c r="C481" s="135"/>
      <c r="D481" s="136"/>
      <c r="E481" s="137"/>
      <c r="F481" s="138"/>
    </row>
    <row r="482" spans="1:6" ht="16.2" thickBot="1">
      <c r="A482" s="260"/>
      <c r="B482" s="261"/>
      <c r="C482" s="48"/>
      <c r="D482" s="102"/>
      <c r="E482" s="27"/>
      <c r="F482" s="28"/>
    </row>
    <row r="483" spans="1:6" ht="31.8" thickBot="1">
      <c r="A483" s="245" t="s">
        <v>10</v>
      </c>
      <c r="B483" s="246" t="s">
        <v>261</v>
      </c>
      <c r="C483" s="49"/>
      <c r="D483" s="101"/>
      <c r="E483" s="25"/>
      <c r="F483" s="26"/>
    </row>
    <row r="484" spans="1:6" ht="31.8" thickBot="1">
      <c r="A484" s="245" t="s">
        <v>0</v>
      </c>
      <c r="B484" s="246" t="s">
        <v>262</v>
      </c>
      <c r="C484" s="49"/>
      <c r="D484" s="101"/>
      <c r="E484" s="25"/>
      <c r="F484" s="26"/>
    </row>
    <row r="485" spans="1:6" ht="16.2" thickBot="1">
      <c r="A485" s="245" t="s">
        <v>0</v>
      </c>
      <c r="B485" s="246" t="s">
        <v>263</v>
      </c>
      <c r="C485" s="49"/>
      <c r="D485" s="101"/>
      <c r="E485" s="25"/>
      <c r="F485" s="26"/>
    </row>
    <row r="486" spans="1:6" ht="31.8" thickBot="1">
      <c r="A486" s="245" t="s">
        <v>0</v>
      </c>
      <c r="B486" s="246" t="s">
        <v>264</v>
      </c>
      <c r="C486" s="49"/>
      <c r="D486" s="101"/>
      <c r="E486" s="25"/>
      <c r="F486" s="26"/>
    </row>
    <row r="487" spans="1:6" ht="31.8" thickBot="1">
      <c r="A487" s="245" t="s">
        <v>0</v>
      </c>
      <c r="B487" s="246" t="s">
        <v>265</v>
      </c>
      <c r="C487" s="49"/>
      <c r="D487" s="101"/>
      <c r="E487" s="25"/>
      <c r="F487" s="26"/>
    </row>
    <row r="488" spans="1:6" ht="16.2" thickBot="1">
      <c r="A488" s="245" t="s">
        <v>0</v>
      </c>
      <c r="B488" s="246" t="s">
        <v>266</v>
      </c>
      <c r="C488" s="49"/>
      <c r="D488" s="101"/>
      <c r="E488" s="25"/>
      <c r="F488" s="26"/>
    </row>
    <row r="489" spans="1:6" ht="31.8" thickBot="1">
      <c r="A489" s="245" t="s">
        <v>0</v>
      </c>
      <c r="B489" s="246" t="s">
        <v>267</v>
      </c>
      <c r="C489" s="49"/>
      <c r="D489" s="101"/>
      <c r="E489" s="25"/>
      <c r="F489" s="26"/>
    </row>
    <row r="490" spans="1:6" ht="31.8" thickBot="1">
      <c r="A490" s="245" t="s">
        <v>0</v>
      </c>
      <c r="B490" s="246" t="s">
        <v>268</v>
      </c>
      <c r="C490" s="49"/>
      <c r="D490" s="101"/>
      <c r="E490" s="25"/>
      <c r="F490" s="26"/>
    </row>
    <row r="491" spans="1:6" ht="31.8" thickBot="1">
      <c r="A491" s="245" t="s">
        <v>0</v>
      </c>
      <c r="B491" s="246" t="s">
        <v>269</v>
      </c>
      <c r="C491" s="49"/>
      <c r="D491" s="101"/>
      <c r="E491" s="25"/>
      <c r="F491" s="26"/>
    </row>
    <row r="492" spans="1:6" ht="31.8" thickBot="1">
      <c r="A492" s="245" t="s">
        <v>0</v>
      </c>
      <c r="B492" s="246" t="s">
        <v>270</v>
      </c>
      <c r="C492" s="49"/>
      <c r="D492" s="101"/>
      <c r="E492" s="25"/>
      <c r="F492" s="26"/>
    </row>
    <row r="493" spans="1:6" ht="16.2" thickBot="1">
      <c r="A493" s="245"/>
      <c r="B493" s="246"/>
      <c r="C493" s="49"/>
      <c r="D493" s="101"/>
      <c r="E493" s="25"/>
      <c r="F493" s="26"/>
    </row>
    <row r="494" spans="1:6" s="126" customFormat="1" ht="18" thickBot="1">
      <c r="A494" s="262"/>
      <c r="B494" s="214" t="s">
        <v>271</v>
      </c>
      <c r="C494" s="139"/>
      <c r="D494" s="140"/>
      <c r="E494" s="141"/>
      <c r="F494" s="142"/>
    </row>
    <row r="495" spans="1:6" ht="16.2" thickBot="1">
      <c r="A495" s="260"/>
      <c r="B495" s="261"/>
      <c r="C495" s="48"/>
      <c r="D495" s="102"/>
      <c r="E495" s="27"/>
      <c r="F495" s="28"/>
    </row>
    <row r="496" spans="1:6" ht="31.8" thickBot="1">
      <c r="A496" s="245" t="s">
        <v>0</v>
      </c>
      <c r="B496" s="246" t="s">
        <v>272</v>
      </c>
      <c r="C496" s="49"/>
      <c r="D496" s="101"/>
      <c r="E496" s="25"/>
      <c r="F496" s="26"/>
    </row>
    <row r="497" spans="1:6" ht="16.2" thickBot="1">
      <c r="A497" s="245" t="s">
        <v>2</v>
      </c>
      <c r="B497" s="246"/>
      <c r="C497" s="49"/>
      <c r="D497" s="101"/>
      <c r="E497" s="25"/>
      <c r="F497" s="26"/>
    </row>
    <row r="498" spans="1:6" ht="16.2" thickBot="1">
      <c r="A498" s="245" t="s">
        <v>0</v>
      </c>
      <c r="B498" s="246" t="s">
        <v>273</v>
      </c>
      <c r="C498" s="49"/>
      <c r="D498" s="101"/>
      <c r="E498" s="25"/>
      <c r="F498" s="26"/>
    </row>
    <row r="499" spans="1:6" ht="31.8" thickBot="1">
      <c r="A499" s="245" t="s">
        <v>0</v>
      </c>
      <c r="B499" s="246" t="s">
        <v>274</v>
      </c>
      <c r="C499" s="49"/>
      <c r="D499" s="101"/>
      <c r="E499" s="25"/>
      <c r="F499" s="26"/>
    </row>
    <row r="500" spans="1:6" ht="16.2" thickBot="1">
      <c r="A500" s="245" t="s">
        <v>0</v>
      </c>
      <c r="B500" s="246" t="s">
        <v>275</v>
      </c>
      <c r="C500" s="49"/>
      <c r="D500" s="101"/>
      <c r="E500" s="25"/>
      <c r="F500" s="26"/>
    </row>
    <row r="501" spans="1:6" ht="16.2" thickBot="1">
      <c r="A501" s="245" t="s">
        <v>0</v>
      </c>
      <c r="B501" s="246" t="s">
        <v>276</v>
      </c>
      <c r="C501" s="49"/>
      <c r="D501" s="101"/>
      <c r="E501" s="25"/>
      <c r="F501" s="26"/>
    </row>
    <row r="502" spans="1:6" ht="31.8" thickBot="1">
      <c r="A502" s="245" t="s">
        <v>0</v>
      </c>
      <c r="B502" s="246" t="s">
        <v>277</v>
      </c>
      <c r="C502" s="49"/>
      <c r="D502" s="101"/>
      <c r="E502" s="25"/>
      <c r="F502" s="26"/>
    </row>
    <row r="503" spans="1:6" ht="31.8" thickBot="1">
      <c r="A503" s="245" t="s">
        <v>0</v>
      </c>
      <c r="B503" s="246" t="s">
        <v>278</v>
      </c>
      <c r="C503" s="49"/>
      <c r="D503" s="101"/>
      <c r="E503" s="25"/>
      <c r="F503" s="26"/>
    </row>
    <row r="504" spans="1:6" ht="16.2" thickBot="1">
      <c r="A504" s="245" t="s">
        <v>0</v>
      </c>
      <c r="B504" s="246" t="s">
        <v>279</v>
      </c>
      <c r="C504" s="49"/>
      <c r="D504" s="101"/>
      <c r="E504" s="25"/>
      <c r="F504" s="26"/>
    </row>
    <row r="505" spans="1:6" ht="16.2" thickBot="1">
      <c r="A505" s="245" t="s">
        <v>280</v>
      </c>
      <c r="B505" s="246"/>
      <c r="C505" s="49"/>
      <c r="D505" s="101"/>
      <c r="E505" s="25"/>
      <c r="F505" s="26"/>
    </row>
    <row r="506" spans="1:6" ht="16.2" thickBot="1">
      <c r="A506" s="245" t="s">
        <v>281</v>
      </c>
      <c r="B506" s="246"/>
      <c r="C506" s="49"/>
      <c r="D506" s="101"/>
      <c r="E506" s="25"/>
      <c r="F506" s="26"/>
    </row>
    <row r="507" spans="1:6" ht="31.8" thickBot="1">
      <c r="A507" s="245" t="s">
        <v>282</v>
      </c>
      <c r="B507" s="246" t="s">
        <v>283</v>
      </c>
      <c r="C507" s="49"/>
      <c r="D507" s="101"/>
      <c r="E507" s="25"/>
      <c r="F507" s="26"/>
    </row>
    <row r="508" spans="1:6" ht="31.8" thickBot="1">
      <c r="A508" s="245"/>
      <c r="B508" s="246" t="s">
        <v>284</v>
      </c>
      <c r="C508" s="49"/>
      <c r="D508" s="101"/>
      <c r="E508" s="25"/>
      <c r="F508" s="26"/>
    </row>
    <row r="509" spans="1:6" ht="16.2" thickBot="1">
      <c r="A509" s="245" t="s">
        <v>0</v>
      </c>
      <c r="B509" s="246" t="s">
        <v>285</v>
      </c>
      <c r="C509" s="49"/>
      <c r="D509" s="101"/>
      <c r="E509" s="25"/>
      <c r="F509" s="26"/>
    </row>
    <row r="510" spans="1:6" ht="16.2" thickBot="1">
      <c r="A510" s="245" t="s">
        <v>0</v>
      </c>
      <c r="B510" s="246" t="s">
        <v>286</v>
      </c>
      <c r="C510" s="49"/>
      <c r="D510" s="101"/>
      <c r="E510" s="25"/>
      <c r="F510" s="26"/>
    </row>
    <row r="511" spans="1:6" ht="16.2" thickBot="1">
      <c r="A511" s="245" t="s">
        <v>0</v>
      </c>
      <c r="B511" s="246" t="s">
        <v>287</v>
      </c>
      <c r="C511" s="49"/>
      <c r="D511" s="101"/>
      <c r="E511" s="25"/>
      <c r="F511" s="26"/>
    </row>
    <row r="512" spans="1:6" ht="16.2" thickBot="1">
      <c r="A512" s="245" t="s">
        <v>0</v>
      </c>
      <c r="B512" s="246" t="s">
        <v>288</v>
      </c>
      <c r="C512" s="49"/>
      <c r="D512" s="101"/>
      <c r="E512" s="25"/>
      <c r="F512" s="26"/>
    </row>
    <row r="513" spans="1:6" ht="16.2" thickBot="1">
      <c r="A513" s="245"/>
      <c r="B513" s="278"/>
      <c r="C513" s="320"/>
      <c r="D513" s="39"/>
      <c r="E513" s="39"/>
      <c r="F513" s="39"/>
    </row>
    <row r="514" spans="1:6" s="126" customFormat="1" ht="18" thickBot="1">
      <c r="A514" s="259"/>
      <c r="B514" s="214" t="s">
        <v>289</v>
      </c>
      <c r="C514" s="127"/>
      <c r="D514" s="128"/>
      <c r="E514" s="129"/>
      <c r="F514" s="130"/>
    </row>
    <row r="515" spans="1:6" ht="31.8" thickBot="1">
      <c r="A515" s="245" t="s">
        <v>290</v>
      </c>
      <c r="B515" s="246" t="s">
        <v>291</v>
      </c>
      <c r="C515" s="313"/>
      <c r="D515" s="96"/>
      <c r="E515" s="17"/>
      <c r="F515" s="15"/>
    </row>
    <row r="516" spans="1:6" ht="31.8" thickBot="1">
      <c r="A516" s="245" t="s">
        <v>292</v>
      </c>
      <c r="B516" s="246" t="s">
        <v>293</v>
      </c>
      <c r="C516" s="313"/>
      <c r="D516" s="96"/>
      <c r="E516" s="17"/>
      <c r="F516" s="15"/>
    </row>
    <row r="517" spans="1:6" ht="16.2" thickBot="1">
      <c r="A517" s="245" t="s">
        <v>2</v>
      </c>
      <c r="B517" s="246"/>
      <c r="C517" s="313"/>
      <c r="D517" s="96"/>
      <c r="E517" s="17"/>
      <c r="F517" s="15"/>
    </row>
    <row r="518" spans="1:6" ht="31.8" thickBot="1">
      <c r="A518" s="245" t="s">
        <v>0</v>
      </c>
      <c r="B518" s="246" t="s">
        <v>294</v>
      </c>
      <c r="C518" s="313"/>
      <c r="D518" s="96"/>
      <c r="E518" s="17"/>
      <c r="F518" s="15"/>
    </row>
    <row r="519" spans="1:6" ht="31.8" thickBot="1">
      <c r="A519" s="245" t="s">
        <v>295</v>
      </c>
      <c r="B519" s="246" t="s">
        <v>296</v>
      </c>
      <c r="C519" s="313"/>
      <c r="D519" s="96"/>
      <c r="E519" s="17"/>
      <c r="F519" s="15"/>
    </row>
    <row r="520" spans="1:6" ht="16.2" thickBot="1">
      <c r="A520" s="245" t="s">
        <v>295</v>
      </c>
      <c r="B520" s="246" t="s">
        <v>297</v>
      </c>
      <c r="C520" s="313"/>
      <c r="D520" s="96"/>
      <c r="E520" s="17"/>
      <c r="F520" s="15"/>
    </row>
    <row r="521" spans="1:6" ht="31.8" thickBot="1">
      <c r="A521" s="245" t="s">
        <v>0</v>
      </c>
      <c r="B521" s="246" t="s">
        <v>298</v>
      </c>
      <c r="C521" s="313"/>
      <c r="D521" s="96"/>
      <c r="E521" s="17"/>
      <c r="F521" s="15"/>
    </row>
    <row r="522" spans="1:6" ht="31.8" thickBot="1">
      <c r="A522" s="245" t="s">
        <v>0</v>
      </c>
      <c r="B522" s="246" t="s">
        <v>299</v>
      </c>
      <c r="C522" s="313"/>
      <c r="D522" s="96"/>
      <c r="E522" s="17"/>
      <c r="F522" s="15"/>
    </row>
    <row r="523" spans="1:6" ht="31.8" thickBot="1">
      <c r="A523" s="245" t="s">
        <v>0</v>
      </c>
      <c r="B523" s="246" t="s">
        <v>300</v>
      </c>
      <c r="C523" s="313"/>
      <c r="D523" s="96"/>
      <c r="E523" s="17"/>
      <c r="F523" s="15"/>
    </row>
    <row r="524" spans="1:6" ht="16.2" thickBot="1">
      <c r="A524" s="245" t="s">
        <v>0</v>
      </c>
      <c r="B524" s="246" t="s">
        <v>301</v>
      </c>
      <c r="C524" s="313"/>
      <c r="D524" s="96"/>
      <c r="E524" s="17"/>
      <c r="F524" s="15"/>
    </row>
    <row r="525" spans="1:6" ht="31.8" thickBot="1">
      <c r="A525" s="245" t="s">
        <v>0</v>
      </c>
      <c r="B525" s="246" t="s">
        <v>302</v>
      </c>
      <c r="C525" s="313"/>
      <c r="D525" s="96"/>
      <c r="E525" s="17"/>
      <c r="F525" s="15"/>
    </row>
    <row r="526" spans="1:6" ht="16.2" thickBot="1">
      <c r="A526" s="245" t="s">
        <v>0</v>
      </c>
      <c r="B526" s="246" t="s">
        <v>303</v>
      </c>
      <c r="C526" s="313"/>
      <c r="D526" s="96"/>
      <c r="E526" s="17"/>
      <c r="F526" s="15"/>
    </row>
    <row r="527" spans="1:6" ht="31.8" thickBot="1">
      <c r="A527" s="245" t="s">
        <v>290</v>
      </c>
      <c r="B527" s="246" t="s">
        <v>304</v>
      </c>
      <c r="C527" s="313"/>
      <c r="D527" s="96"/>
      <c r="E527" s="17"/>
      <c r="F527" s="15"/>
    </row>
    <row r="528" spans="1:6" ht="16.2" thickBot="1">
      <c r="A528" s="245" t="s">
        <v>8</v>
      </c>
      <c r="B528" s="246"/>
      <c r="C528" s="313"/>
      <c r="D528" s="96"/>
      <c r="E528" s="17"/>
      <c r="F528" s="15"/>
    </row>
    <row r="529" spans="1:6" ht="31.8" thickBot="1">
      <c r="A529" s="245" t="s">
        <v>0</v>
      </c>
      <c r="B529" s="246" t="s">
        <v>305</v>
      </c>
      <c r="C529" s="313"/>
      <c r="D529" s="96"/>
      <c r="E529" s="17"/>
      <c r="F529" s="15"/>
    </row>
    <row r="530" spans="1:6" ht="16.2" thickBot="1">
      <c r="A530" s="245" t="s">
        <v>0</v>
      </c>
      <c r="B530" s="246" t="s">
        <v>306</v>
      </c>
      <c r="C530" s="313"/>
      <c r="D530" s="96"/>
      <c r="E530" s="17"/>
      <c r="F530" s="15"/>
    </row>
    <row r="531" spans="1:6" ht="31.8" thickBot="1">
      <c r="A531" s="245" t="s">
        <v>0</v>
      </c>
      <c r="B531" s="246" t="s">
        <v>307</v>
      </c>
      <c r="C531" s="313"/>
      <c r="D531" s="96"/>
      <c r="E531" s="17"/>
      <c r="F531" s="15"/>
    </row>
    <row r="532" spans="1:6" ht="31.8" thickBot="1">
      <c r="A532" s="245"/>
      <c r="B532" s="246" t="s">
        <v>308</v>
      </c>
      <c r="C532" s="313"/>
      <c r="D532" s="96"/>
      <c r="E532" s="17"/>
      <c r="F532" s="15"/>
    </row>
    <row r="533" spans="1:6" ht="31.8" thickBot="1">
      <c r="A533" s="245" t="s">
        <v>0</v>
      </c>
      <c r="B533" s="246" t="s">
        <v>309</v>
      </c>
      <c r="C533" s="313"/>
      <c r="D533" s="96"/>
      <c r="E533" s="17"/>
      <c r="F533" s="15"/>
    </row>
    <row r="534" spans="1:6" ht="31.8" thickBot="1">
      <c r="A534" s="245" t="s">
        <v>0</v>
      </c>
      <c r="B534" s="246" t="s">
        <v>310</v>
      </c>
      <c r="C534" s="313"/>
      <c r="D534" s="96"/>
      <c r="E534" s="17"/>
      <c r="F534" s="15"/>
    </row>
    <row r="535" spans="1:6" ht="31.8" thickBot="1">
      <c r="A535" s="245" t="s">
        <v>0</v>
      </c>
      <c r="B535" s="246" t="s">
        <v>311</v>
      </c>
      <c r="C535" s="313"/>
      <c r="D535" s="96"/>
      <c r="E535" s="17"/>
      <c r="F535" s="15"/>
    </row>
    <row r="536" spans="1:6" ht="16.2" thickBot="1">
      <c r="A536" s="245" t="s">
        <v>0</v>
      </c>
      <c r="B536" s="246" t="s">
        <v>312</v>
      </c>
      <c r="C536" s="313"/>
      <c r="D536" s="96"/>
      <c r="E536" s="17"/>
      <c r="F536" s="15"/>
    </row>
    <row r="537" spans="1:6" ht="31.8" thickBot="1">
      <c r="A537" s="245" t="s">
        <v>0</v>
      </c>
      <c r="B537" s="246" t="s">
        <v>313</v>
      </c>
      <c r="C537" s="313"/>
      <c r="D537" s="96"/>
      <c r="E537" s="17"/>
      <c r="F537" s="15"/>
    </row>
    <row r="538" spans="1:6" ht="16.2" thickBot="1">
      <c r="A538" s="245"/>
      <c r="B538" s="246"/>
      <c r="C538" s="313"/>
      <c r="D538" s="96"/>
      <c r="E538" s="17"/>
      <c r="F538" s="15"/>
    </row>
    <row r="539" spans="1:6" s="126" customFormat="1" ht="18" thickBot="1">
      <c r="A539" s="262"/>
      <c r="B539" s="214" t="s">
        <v>314</v>
      </c>
      <c r="C539" s="127"/>
      <c r="D539" s="128"/>
      <c r="E539" s="129"/>
      <c r="F539" s="130"/>
    </row>
    <row r="540" spans="1:6" ht="16.2" thickBot="1">
      <c r="A540" s="260"/>
      <c r="B540" s="261"/>
      <c r="C540" s="46"/>
      <c r="D540" s="99"/>
      <c r="E540" s="21"/>
      <c r="F540" s="22"/>
    </row>
    <row r="541" spans="1:6" ht="16.2" thickBot="1">
      <c r="A541" s="245" t="s">
        <v>10</v>
      </c>
      <c r="B541" s="246"/>
      <c r="C541" s="313"/>
      <c r="D541" s="96"/>
      <c r="E541" s="17"/>
      <c r="F541" s="15"/>
    </row>
    <row r="542" spans="1:6" ht="16.2" thickBot="1">
      <c r="A542" s="245" t="s">
        <v>0</v>
      </c>
      <c r="B542" s="246" t="s">
        <v>315</v>
      </c>
      <c r="C542" s="313"/>
      <c r="D542" s="96"/>
      <c r="E542" s="17"/>
      <c r="F542" s="15"/>
    </row>
    <row r="543" spans="1:6" ht="16.2" thickBot="1">
      <c r="A543" s="245" t="s">
        <v>0</v>
      </c>
      <c r="B543" s="246" t="s">
        <v>316</v>
      </c>
      <c r="C543" s="313"/>
      <c r="D543" s="96"/>
      <c r="E543" s="17"/>
      <c r="F543" s="15"/>
    </row>
    <row r="544" spans="1:6" ht="31.8" thickBot="1">
      <c r="A544" s="245" t="s">
        <v>0</v>
      </c>
      <c r="B544" s="246" t="s">
        <v>317</v>
      </c>
      <c r="C544" s="313"/>
      <c r="D544" s="96"/>
      <c r="E544" s="17"/>
      <c r="F544" s="15"/>
    </row>
    <row r="545" spans="1:6" ht="31.8" thickBot="1">
      <c r="A545" s="245" t="s">
        <v>0</v>
      </c>
      <c r="B545" s="246" t="s">
        <v>318</v>
      </c>
      <c r="C545" s="313"/>
      <c r="D545" s="96"/>
      <c r="E545" s="17"/>
      <c r="F545" s="15"/>
    </row>
    <row r="546" spans="1:6" ht="31.8" thickBot="1">
      <c r="A546" s="245" t="s">
        <v>0</v>
      </c>
      <c r="B546" s="246" t="s">
        <v>319</v>
      </c>
      <c r="C546" s="313"/>
      <c r="D546" s="96"/>
      <c r="E546" s="17"/>
      <c r="F546" s="15"/>
    </row>
    <row r="547" spans="1:6" ht="31.8" thickBot="1">
      <c r="A547" s="245" t="s">
        <v>0</v>
      </c>
      <c r="B547" s="246" t="s">
        <v>320</v>
      </c>
      <c r="C547" s="313"/>
      <c r="D547" s="96"/>
      <c r="E547" s="17"/>
      <c r="F547" s="15"/>
    </row>
    <row r="548" spans="1:6" ht="31.8" thickBot="1">
      <c r="A548" s="245" t="s">
        <v>12</v>
      </c>
      <c r="B548" s="246" t="s">
        <v>321</v>
      </c>
      <c r="C548" s="313"/>
      <c r="D548" s="96"/>
      <c r="E548" s="17"/>
      <c r="F548" s="15"/>
    </row>
    <row r="549" spans="1:6" ht="47.4" thickBot="1">
      <c r="A549" s="245" t="s">
        <v>0</v>
      </c>
      <c r="B549" s="246" t="s">
        <v>322</v>
      </c>
      <c r="C549" s="313"/>
      <c r="D549" s="96"/>
      <c r="E549" s="17"/>
      <c r="F549" s="15"/>
    </row>
    <row r="550" spans="1:6" ht="31.8" thickBot="1">
      <c r="A550" s="245" t="s">
        <v>0</v>
      </c>
      <c r="B550" s="246" t="s">
        <v>323</v>
      </c>
      <c r="C550" s="313"/>
      <c r="D550" s="96"/>
      <c r="E550" s="17"/>
      <c r="F550" s="15"/>
    </row>
    <row r="551" spans="1:6" ht="31.8" thickBot="1">
      <c r="A551" s="245" t="s">
        <v>0</v>
      </c>
      <c r="B551" s="246" t="s">
        <v>324</v>
      </c>
      <c r="C551" s="313"/>
      <c r="D551" s="96"/>
      <c r="E551" s="17"/>
      <c r="F551" s="15"/>
    </row>
    <row r="552" spans="1:6" ht="47.4" thickBot="1">
      <c r="A552" s="245" t="s">
        <v>0</v>
      </c>
      <c r="B552" s="246" t="s">
        <v>325</v>
      </c>
      <c r="C552" s="313"/>
      <c r="D552" s="96"/>
      <c r="E552" s="17"/>
      <c r="F552" s="15"/>
    </row>
    <row r="553" spans="1:6" ht="16.2" thickBot="1">
      <c r="A553" s="245" t="s">
        <v>2</v>
      </c>
      <c r="B553" s="246"/>
      <c r="C553" s="313"/>
      <c r="D553" s="96"/>
      <c r="E553" s="17"/>
      <c r="F553" s="15"/>
    </row>
    <row r="554" spans="1:6" ht="31.8" thickBot="1">
      <c r="A554" s="245" t="s">
        <v>0</v>
      </c>
      <c r="B554" s="246" t="s">
        <v>326</v>
      </c>
      <c r="C554" s="313"/>
      <c r="D554" s="96"/>
      <c r="E554" s="17"/>
      <c r="F554" s="15"/>
    </row>
    <row r="555" spans="1:6" ht="16.2" thickBot="1">
      <c r="A555" s="245" t="s">
        <v>0</v>
      </c>
      <c r="B555" s="246" t="s">
        <v>327</v>
      </c>
      <c r="C555" s="313"/>
      <c r="D555" s="96"/>
      <c r="E555" s="17"/>
      <c r="F555" s="15"/>
    </row>
    <row r="556" spans="1:6" ht="31.8" thickBot="1">
      <c r="A556" s="245" t="s">
        <v>0</v>
      </c>
      <c r="B556" s="246" t="s">
        <v>328</v>
      </c>
      <c r="C556" s="313"/>
      <c r="D556" s="96"/>
      <c r="E556" s="17"/>
      <c r="F556" s="15"/>
    </row>
    <row r="557" spans="1:6" ht="16.2" thickBot="1">
      <c r="A557" s="245" t="s">
        <v>0</v>
      </c>
      <c r="B557" s="246" t="s">
        <v>329</v>
      </c>
      <c r="C557" s="313"/>
      <c r="D557" s="96"/>
      <c r="E557" s="17"/>
      <c r="F557" s="15"/>
    </row>
    <row r="558" spans="1:6" ht="16.2" thickBot="1">
      <c r="A558" s="245" t="s">
        <v>0</v>
      </c>
      <c r="B558" s="246" t="s">
        <v>330</v>
      </c>
      <c r="C558" s="313"/>
      <c r="D558" s="96"/>
      <c r="E558" s="17"/>
      <c r="F558" s="15"/>
    </row>
    <row r="559" spans="1:6" ht="48" thickTop="1" thickBot="1">
      <c r="A559" s="297"/>
      <c r="B559" s="328" t="s">
        <v>602</v>
      </c>
      <c r="C559" s="336"/>
      <c r="D559" s="337"/>
      <c r="E559" s="338"/>
      <c r="F559" s="339"/>
    </row>
    <row r="560" spans="1:6" ht="31.8" thickTop="1">
      <c r="A560" s="265" t="s">
        <v>0</v>
      </c>
      <c r="B560" s="264" t="s">
        <v>495</v>
      </c>
      <c r="C560" s="321"/>
      <c r="D560" s="108"/>
      <c r="E560" s="40"/>
      <c r="F560" s="41"/>
    </row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</sheetData>
  <hyperlinks>
    <hyperlink ref="B14" location="StartRulemaking" display="Start Rulemaking"/>
    <hyperlink ref="B13" location="ConceptDevelopment" display="Concept Development"/>
    <hyperlink ref="B16" location="CommunicationsPlanning" display="Communications Planning"/>
    <hyperlink ref="B17" location="PreplanningforHearings" display="Preplanning for Hearings"/>
    <hyperlink ref="B18" location="EQCFacilitatedHeaerings" display="EQC Facilitated Hearings"/>
    <hyperlink ref="B19" location="InitialRuleWork" display="Initial Rule Work"/>
    <hyperlink ref="B20" location="AdvisoryCommittee" display="Advisory Committee"/>
    <hyperlink ref="B21" location="Fees" display="Fees"/>
    <hyperlink ref="B22" location="PublicNotice" display="Public Notice"/>
    <hyperlink ref="B23" location="RulePublicationWork" display="Rule Publication Work"/>
    <hyperlink ref="B24" location="PreviewPeriod" display="Preview Period"/>
    <hyperlink ref="B25" location="Notifications" display="Notifications"/>
    <hyperlink ref="B26" location="PublicCommentandTestimony" display="Public Comment and Testimony"/>
    <hyperlink ref="B27" location="PublicCommentCloses" display="Public Comment Closes"/>
    <hyperlink ref="B28" location="EQCPreparation" display="EQC Preparation"/>
    <hyperlink ref="B12" location="OverviewofKeyDates" display="Overview of Key Dates"/>
    <hyperlink ref="B6" location="noticepublicationdate" display="Enter notice publication date under Suggested &quot;Notice Published Date&quot;"/>
    <hyperlink ref="B7" location="eqcmeeting" display="EQC Meeting"/>
    <hyperlink ref="B15" location="SIP" display="SIP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F92"/>
  <sheetViews>
    <sheetView zoomScale="110" zoomScaleNormal="110" workbookViewId="0">
      <pane ySplit="1" topLeftCell="A8" activePane="bottomLeft" state="frozen"/>
      <selection pane="bottomLeft" activeCell="B2" sqref="B2"/>
    </sheetView>
  </sheetViews>
  <sheetFormatPr defaultColWidth="8.88671875" defaultRowHeight="14.4" zeroHeight="1"/>
  <cols>
    <col min="1" max="1" width="11" style="113" customWidth="1"/>
    <col min="2" max="2" width="35.44140625" customWidth="1"/>
    <col min="3" max="3" width="15.33203125" style="111" customWidth="1"/>
    <col min="4" max="4" width="10.33203125" style="111" customWidth="1"/>
    <col min="5" max="5" width="10.33203125" customWidth="1"/>
    <col min="6" max="6" width="8.6640625" style="1" customWidth="1"/>
    <col min="7" max="16383" width="0" hidden="1" customWidth="1"/>
    <col min="16384" max="16384" width="0.6640625" customWidth="1"/>
  </cols>
  <sheetData>
    <row r="1" spans="1:6" ht="35.4" customHeight="1" thickBot="1">
      <c r="A1" s="112" t="s">
        <v>16</v>
      </c>
      <c r="B1" s="51" t="s">
        <v>17</v>
      </c>
      <c r="C1" s="340" t="s">
        <v>450</v>
      </c>
      <c r="D1" s="341"/>
      <c r="E1" s="342" t="s">
        <v>470</v>
      </c>
      <c r="F1" s="341"/>
    </row>
    <row r="2" spans="1:6" ht="18" thickBot="1">
      <c r="A2" s="211"/>
      <c r="B2" s="212" t="s">
        <v>604</v>
      </c>
      <c r="C2" s="80"/>
      <c r="D2" s="52"/>
      <c r="E2" s="53"/>
      <c r="F2" s="54"/>
    </row>
    <row r="3" spans="1:6" s="161" customFormat="1" ht="18" thickBot="1">
      <c r="A3" s="213"/>
      <c r="B3" s="214" t="s">
        <v>1</v>
      </c>
      <c r="C3" s="122"/>
      <c r="D3" s="123"/>
      <c r="E3" s="124"/>
      <c r="F3" s="123"/>
    </row>
    <row r="4" spans="1:6" ht="16.2" thickBot="1">
      <c r="A4" s="215" t="s">
        <v>2</v>
      </c>
      <c r="B4" s="216" t="s">
        <v>3</v>
      </c>
      <c r="C4" s="81"/>
      <c r="D4" s="55"/>
      <c r="E4" s="56"/>
      <c r="F4" s="55"/>
    </row>
    <row r="5" spans="1:6" ht="16.2" thickBot="1">
      <c r="A5" s="217" t="s">
        <v>4</v>
      </c>
      <c r="B5" s="218" t="s">
        <v>5</v>
      </c>
      <c r="C5" s="82"/>
      <c r="D5" s="57"/>
      <c r="E5" s="58"/>
      <c r="F5" s="57"/>
    </row>
    <row r="6" spans="1:6" ht="16.2" thickBot="1">
      <c r="A6" s="215" t="s">
        <v>6</v>
      </c>
      <c r="B6" s="216" t="s">
        <v>7</v>
      </c>
      <c r="C6" s="81"/>
      <c r="D6" s="55"/>
      <c r="E6" s="56"/>
      <c r="F6" s="55"/>
    </row>
    <row r="7" spans="1:6" ht="16.2" thickBot="1">
      <c r="A7" s="217" t="s">
        <v>8</v>
      </c>
      <c r="B7" s="218" t="s">
        <v>9</v>
      </c>
      <c r="C7" s="82"/>
      <c r="D7" s="57"/>
      <c r="E7" s="58"/>
      <c r="F7" s="57"/>
    </row>
    <row r="8" spans="1:6" ht="16.2" thickBot="1">
      <c r="A8" s="215" t="s">
        <v>10</v>
      </c>
      <c r="B8" s="216" t="s">
        <v>11</v>
      </c>
      <c r="C8" s="81"/>
      <c r="D8" s="55"/>
      <c r="E8" s="56"/>
      <c r="F8" s="55"/>
    </row>
    <row r="9" spans="1:6" ht="16.2" thickBot="1">
      <c r="A9" s="217" t="s">
        <v>12</v>
      </c>
      <c r="B9" s="218" t="s">
        <v>13</v>
      </c>
      <c r="C9" s="82"/>
      <c r="D9" s="57"/>
      <c r="E9" s="58"/>
      <c r="F9" s="57"/>
    </row>
    <row r="10" spans="1:6" ht="16.2" thickBot="1">
      <c r="A10" s="215" t="s">
        <v>14</v>
      </c>
      <c r="B10" s="216" t="s">
        <v>15</v>
      </c>
      <c r="C10" s="81"/>
      <c r="D10" s="55"/>
      <c r="E10" s="56"/>
      <c r="F10" s="55"/>
    </row>
    <row r="11" spans="1:6" ht="16.2" thickBot="1">
      <c r="A11" s="217" t="s">
        <v>408</v>
      </c>
      <c r="B11" s="218" t="s">
        <v>409</v>
      </c>
      <c r="C11" s="82"/>
      <c r="D11" s="57"/>
      <c r="E11" s="58"/>
      <c r="F11" s="57"/>
    </row>
    <row r="12" spans="1:6" ht="18" thickBot="1">
      <c r="A12" s="215" t="s">
        <v>20</v>
      </c>
      <c r="B12" s="219" t="s">
        <v>416</v>
      </c>
      <c r="C12" s="80"/>
      <c r="D12" s="52"/>
      <c r="E12" s="53"/>
      <c r="F12" s="52"/>
    </row>
    <row r="13" spans="1:6" s="161" customFormat="1" ht="18" thickBot="1">
      <c r="A13" s="213"/>
      <c r="B13" s="214" t="s">
        <v>331</v>
      </c>
      <c r="C13" s="132"/>
      <c r="D13" s="133"/>
      <c r="E13" s="120"/>
      <c r="F13" s="133"/>
    </row>
    <row r="14" spans="1:6" ht="31.8" thickBot="1">
      <c r="A14" s="217" t="s">
        <v>8</v>
      </c>
      <c r="B14" s="218" t="s">
        <v>402</v>
      </c>
      <c r="C14" s="84">
        <f>Schedule!C54</f>
        <v>0</v>
      </c>
      <c r="D14" s="61"/>
      <c r="E14" s="62"/>
      <c r="F14" s="61"/>
    </row>
    <row r="15" spans="1:6" ht="31.8" thickBot="1">
      <c r="A15" s="215" t="s">
        <v>8</v>
      </c>
      <c r="B15" s="216" t="s">
        <v>403</v>
      </c>
      <c r="C15" s="83">
        <f>Schedule!C55</f>
        <v>0</v>
      </c>
      <c r="D15" s="59"/>
      <c r="E15" s="60"/>
      <c r="F15" s="59"/>
    </row>
    <row r="16" spans="1:6" ht="31.8" thickBot="1">
      <c r="A16" s="217" t="s">
        <v>10</v>
      </c>
      <c r="B16" s="218" t="s">
        <v>338</v>
      </c>
      <c r="C16" s="84">
        <f>Schedule!C56</f>
        <v>42383</v>
      </c>
      <c r="D16" s="61"/>
      <c r="E16" s="62"/>
      <c r="F16" s="61"/>
    </row>
    <row r="17" spans="1:6" ht="31.8" thickBot="1">
      <c r="A17" s="217"/>
      <c r="B17" s="218" t="s">
        <v>469</v>
      </c>
      <c r="C17" s="85">
        <f>Schedule!C57</f>
        <v>42401</v>
      </c>
      <c r="D17" s="110"/>
      <c r="E17" s="63"/>
      <c r="F17" s="61"/>
    </row>
    <row r="18" spans="1:6" ht="63" thickBot="1">
      <c r="A18" s="215" t="s">
        <v>8</v>
      </c>
      <c r="B18" s="216" t="s">
        <v>496</v>
      </c>
      <c r="C18" s="83">
        <f>Schedule!C58</f>
        <v>42418</v>
      </c>
      <c r="D18" s="59"/>
      <c r="E18" s="60"/>
      <c r="F18" s="59"/>
    </row>
    <row r="19" spans="1:6" ht="31.8" thickBot="1">
      <c r="A19" s="217" t="s">
        <v>334</v>
      </c>
      <c r="B19" s="218" t="s">
        <v>339</v>
      </c>
      <c r="C19" s="84">
        <f>Schedule!C59</f>
        <v>42421</v>
      </c>
      <c r="D19" s="61"/>
      <c r="E19" s="62"/>
      <c r="F19" s="61"/>
    </row>
    <row r="20" spans="1:6" ht="16.2" thickBot="1">
      <c r="A20" s="217" t="s">
        <v>8</v>
      </c>
      <c r="B20" s="218" t="s">
        <v>474</v>
      </c>
      <c r="C20" s="84">
        <f>Schedule!C60</f>
        <v>42496</v>
      </c>
      <c r="D20" s="61"/>
      <c r="E20" s="62"/>
      <c r="F20" s="61"/>
    </row>
    <row r="21" spans="1:6" ht="16.2" thickBot="1">
      <c r="A21" s="217"/>
      <c r="B21" s="218" t="s">
        <v>404</v>
      </c>
      <c r="C21" s="85">
        <f>Schedule!C61</f>
        <v>42531</v>
      </c>
      <c r="D21" s="110"/>
      <c r="E21" s="63"/>
      <c r="F21" s="61"/>
    </row>
    <row r="22" spans="1:6" s="161" customFormat="1" ht="21.6" thickBot="1">
      <c r="A22" s="213"/>
      <c r="B22" s="220" t="s">
        <v>526</v>
      </c>
      <c r="C22" s="157"/>
      <c r="D22" s="158"/>
      <c r="E22" s="159"/>
      <c r="F22" s="158"/>
    </row>
    <row r="23" spans="1:6" s="165" customFormat="1" ht="21.6" thickBot="1">
      <c r="A23" s="221"/>
      <c r="B23" s="222"/>
      <c r="C23" s="162"/>
      <c r="D23" s="163"/>
      <c r="E23" s="164"/>
      <c r="F23" s="163"/>
    </row>
    <row r="24" spans="1:6" s="161" customFormat="1" ht="21.6" thickBot="1">
      <c r="A24" s="213"/>
      <c r="B24" s="220" t="s">
        <v>337</v>
      </c>
      <c r="C24" s="157"/>
      <c r="D24" s="158"/>
      <c r="E24" s="159"/>
      <c r="F24" s="158"/>
    </row>
    <row r="25" spans="1:6" s="165" customFormat="1" ht="16.2" thickBot="1">
      <c r="A25" s="330" t="s">
        <v>583</v>
      </c>
      <c r="B25" s="334" t="s">
        <v>584</v>
      </c>
      <c r="C25" s="331">
        <f>Schedule!C94</f>
        <v>42206</v>
      </c>
      <c r="D25" s="332"/>
      <c r="E25" s="333"/>
      <c r="F25" s="332"/>
    </row>
    <row r="26" spans="1:6" s="165" customFormat="1" ht="16.2" thickBot="1">
      <c r="A26" s="330"/>
      <c r="B26" s="334" t="s">
        <v>585</v>
      </c>
      <c r="C26" s="331">
        <f>Schedule!C95</f>
        <v>42341</v>
      </c>
      <c r="D26" s="332"/>
      <c r="E26" s="333"/>
      <c r="F26" s="332"/>
    </row>
    <row r="27" spans="1:6" s="165" customFormat="1" ht="31.8" thickBot="1">
      <c r="A27" s="330"/>
      <c r="B27" s="334" t="s">
        <v>586</v>
      </c>
      <c r="C27" s="331">
        <f>Schedule!C96</f>
        <v>42541</v>
      </c>
      <c r="D27" s="332"/>
      <c r="E27" s="333"/>
      <c r="F27" s="332"/>
    </row>
    <row r="28" spans="1:6" s="161" customFormat="1" ht="21.6" thickBot="1">
      <c r="A28" s="213"/>
      <c r="B28" s="220" t="s">
        <v>336</v>
      </c>
      <c r="C28" s="157"/>
      <c r="D28" s="158"/>
      <c r="E28" s="159"/>
      <c r="F28" s="158"/>
    </row>
    <row r="29" spans="1:6" s="165" customFormat="1" ht="31.8" thickBot="1">
      <c r="A29" s="330" t="s">
        <v>8</v>
      </c>
      <c r="B29" s="334" t="s">
        <v>587</v>
      </c>
      <c r="C29" s="331">
        <f>Schedule!C98</f>
        <v>42296</v>
      </c>
      <c r="D29" s="332"/>
      <c r="E29" s="333"/>
      <c r="F29" s="332"/>
    </row>
    <row r="30" spans="1:6" s="165" customFormat="1" ht="31.8" thickBot="1">
      <c r="A30" s="330"/>
      <c r="B30" s="334" t="s">
        <v>588</v>
      </c>
      <c r="C30" s="331">
        <f>Schedule!C99</f>
        <v>42341</v>
      </c>
      <c r="D30" s="332"/>
      <c r="E30" s="333"/>
      <c r="F30" s="332"/>
    </row>
    <row r="31" spans="1:6" s="165" customFormat="1" ht="16.2" thickBot="1">
      <c r="A31" s="330"/>
      <c r="B31" s="334" t="s">
        <v>589</v>
      </c>
      <c r="C31" s="331">
        <f>Schedule!C100</f>
        <v>42349</v>
      </c>
      <c r="D31" s="332"/>
      <c r="E31" s="333"/>
      <c r="F31" s="332"/>
    </row>
    <row r="32" spans="1:6" s="165" customFormat="1" ht="16.2" thickBot="1">
      <c r="A32" s="330" t="s">
        <v>10</v>
      </c>
      <c r="B32" s="334" t="s">
        <v>590</v>
      </c>
      <c r="C32" s="331">
        <f>Schedule!C101</f>
        <v>42356</v>
      </c>
      <c r="D32" s="332"/>
      <c r="E32" s="333"/>
      <c r="F32" s="332"/>
    </row>
    <row r="33" spans="1:6" s="165" customFormat="1" ht="16.2" thickBot="1">
      <c r="A33" s="330"/>
      <c r="B33" s="334" t="s">
        <v>591</v>
      </c>
      <c r="C33" s="331">
        <f>Schedule!C102</f>
        <v>42536</v>
      </c>
      <c r="D33" s="332"/>
      <c r="E33" s="333"/>
      <c r="F33" s="332"/>
    </row>
    <row r="34" spans="1:6" s="161" customFormat="1" ht="18" thickBot="1">
      <c r="A34" s="213"/>
      <c r="B34" s="214" t="s">
        <v>52</v>
      </c>
      <c r="C34" s="135"/>
      <c r="D34" s="136"/>
      <c r="E34" s="137"/>
      <c r="F34" s="136"/>
    </row>
    <row r="35" spans="1:6" ht="171.6">
      <c r="A35" s="223" t="s">
        <v>8</v>
      </c>
      <c r="B35" s="224" t="s">
        <v>499</v>
      </c>
      <c r="C35" s="86">
        <f>Schedule!C127</f>
        <v>42298</v>
      </c>
      <c r="D35" s="64"/>
      <c r="E35" s="65"/>
      <c r="F35" s="64"/>
    </row>
    <row r="36" spans="1:6" ht="30.6">
      <c r="A36" s="225"/>
      <c r="B36" s="226" t="s">
        <v>479</v>
      </c>
      <c r="C36" s="87">
        <f>Schedule!C147</f>
        <v>42328</v>
      </c>
      <c r="D36" s="66"/>
      <c r="E36" s="67"/>
      <c r="F36" s="66"/>
    </row>
    <row r="37" spans="1:6" s="161" customFormat="1" ht="33.6" thickBot="1">
      <c r="A37" s="213"/>
      <c r="B37" s="227" t="s">
        <v>531</v>
      </c>
      <c r="C37" s="148">
        <f>Schedule!C162</f>
        <v>42267</v>
      </c>
      <c r="D37" s="136"/>
      <c r="E37" s="137"/>
      <c r="F37" s="136"/>
    </row>
    <row r="38" spans="1:6" ht="31.8" thickBot="1">
      <c r="A38" s="217" t="s">
        <v>425</v>
      </c>
      <c r="B38" s="228" t="s">
        <v>426</v>
      </c>
      <c r="C38" s="89"/>
      <c r="D38" s="68"/>
      <c r="E38" s="69"/>
      <c r="F38" s="68"/>
    </row>
    <row r="39" spans="1:6" ht="15.6">
      <c r="A39" s="343" t="s">
        <v>8</v>
      </c>
      <c r="B39" s="229" t="s">
        <v>65</v>
      </c>
      <c r="C39" s="90"/>
      <c r="D39" s="70"/>
      <c r="E39" s="71"/>
      <c r="F39" s="70"/>
    </row>
    <row r="40" spans="1:6" ht="15.6">
      <c r="A40" s="344"/>
      <c r="B40" s="230" t="s">
        <v>359</v>
      </c>
      <c r="C40" s="91"/>
      <c r="D40" s="72"/>
      <c r="E40" s="73"/>
      <c r="F40" s="72"/>
    </row>
    <row r="41" spans="1:6" ht="15.6">
      <c r="A41" s="344"/>
      <c r="B41" s="230" t="s">
        <v>360</v>
      </c>
      <c r="C41" s="91"/>
      <c r="D41" s="72"/>
      <c r="E41" s="73"/>
      <c r="F41" s="72"/>
    </row>
    <row r="42" spans="1:6" ht="15.6">
      <c r="A42" s="344"/>
      <c r="B42" s="230" t="s">
        <v>361</v>
      </c>
      <c r="C42" s="91"/>
      <c r="D42" s="72"/>
      <c r="E42" s="73"/>
      <c r="F42" s="72"/>
    </row>
    <row r="43" spans="1:6" ht="15.6">
      <c r="A43" s="344"/>
      <c r="B43" s="230" t="s">
        <v>362</v>
      </c>
      <c r="C43" s="91"/>
      <c r="D43" s="72"/>
      <c r="E43" s="73"/>
      <c r="F43" s="72"/>
    </row>
    <row r="44" spans="1:6" ht="31.8" thickBot="1">
      <c r="A44" s="345"/>
      <c r="B44" s="231" t="s">
        <v>363</v>
      </c>
      <c r="C44" s="92"/>
      <c r="D44" s="74"/>
      <c r="E44" s="75"/>
      <c r="F44" s="74"/>
    </row>
    <row r="45" spans="1:6" s="161" customFormat="1" ht="33.6" thickBot="1">
      <c r="A45" s="232"/>
      <c r="B45" s="227" t="s">
        <v>532</v>
      </c>
      <c r="C45" s="135"/>
      <c r="D45" s="136"/>
      <c r="E45" s="137"/>
      <c r="F45" s="136"/>
    </row>
    <row r="46" spans="1:6" ht="31.8" thickBot="1">
      <c r="A46" s="215"/>
      <c r="B46" s="216" t="s">
        <v>483</v>
      </c>
      <c r="C46" s="83" t="str">
        <f>Schedule!C200</f>
        <v>N/A</v>
      </c>
      <c r="D46" s="59"/>
      <c r="E46" s="60"/>
      <c r="F46" s="59"/>
    </row>
    <row r="47" spans="1:6" ht="47.4" thickBot="1">
      <c r="A47" s="215" t="s">
        <v>14</v>
      </c>
      <c r="B47" s="216" t="s">
        <v>484</v>
      </c>
      <c r="C47" s="83">
        <f>Schedule!C232</f>
        <v>42234</v>
      </c>
      <c r="D47" s="59"/>
      <c r="E47" s="60"/>
      <c r="F47" s="59"/>
    </row>
    <row r="48" spans="1:6" ht="47.4" thickBot="1">
      <c r="A48" s="217" t="s">
        <v>437</v>
      </c>
      <c r="B48" s="218" t="s">
        <v>485</v>
      </c>
      <c r="C48" s="84">
        <f>Schedule!C251</f>
        <v>42264</v>
      </c>
      <c r="D48" s="61"/>
      <c r="E48" s="62"/>
      <c r="F48" s="61"/>
    </row>
    <row r="49" spans="1:6" ht="47.4" thickBot="1">
      <c r="A49" s="296" t="s">
        <v>8</v>
      </c>
      <c r="B49" s="303" t="s">
        <v>571</v>
      </c>
      <c r="C49" s="302">
        <f>Schedule!C263</f>
        <v>42303</v>
      </c>
      <c r="D49" s="61"/>
      <c r="E49" s="62"/>
      <c r="F49" s="61"/>
    </row>
    <row r="50" spans="1:6" ht="47.4" thickBot="1">
      <c r="A50" s="217" t="s">
        <v>500</v>
      </c>
      <c r="B50" s="218" t="s">
        <v>501</v>
      </c>
      <c r="C50" s="84">
        <f>Schedule!C247</f>
        <v>42310</v>
      </c>
      <c r="D50" s="61"/>
      <c r="E50" s="62"/>
      <c r="F50" s="61"/>
    </row>
    <row r="51" spans="1:6" ht="47.4" thickBot="1">
      <c r="A51" s="215"/>
      <c r="B51" s="216" t="s">
        <v>480</v>
      </c>
      <c r="C51" s="83">
        <f>Schedule!C252</f>
        <v>42310</v>
      </c>
      <c r="D51" s="59"/>
      <c r="E51" s="60"/>
      <c r="F51" s="59"/>
    </row>
    <row r="52" spans="1:6" ht="63" thickBot="1">
      <c r="A52" s="215" t="s">
        <v>10</v>
      </c>
      <c r="B52" s="216" t="s">
        <v>481</v>
      </c>
      <c r="C52" s="83">
        <f>Schedule!C253</f>
        <v>42310</v>
      </c>
      <c r="D52" s="59"/>
      <c r="E52" s="60"/>
      <c r="F52" s="59"/>
    </row>
    <row r="53" spans="1:6" ht="31.8" thickBot="1">
      <c r="A53" s="215"/>
      <c r="B53" s="216" t="s">
        <v>482</v>
      </c>
      <c r="C53" s="83">
        <f>Schedule!C266</f>
        <v>42324</v>
      </c>
      <c r="D53" s="59"/>
      <c r="E53" s="60"/>
      <c r="F53" s="59"/>
    </row>
    <row r="54" spans="1:6" s="161" customFormat="1" ht="48.6" thickBot="1">
      <c r="A54" s="232"/>
      <c r="B54" s="227" t="s">
        <v>542</v>
      </c>
      <c r="C54" s="148">
        <f>Schedule!C272</f>
        <v>42294</v>
      </c>
      <c r="D54" s="136"/>
      <c r="E54" s="137"/>
      <c r="F54" s="136"/>
    </row>
    <row r="55" spans="1:6" ht="16.2" thickBot="1">
      <c r="A55" s="215" t="s">
        <v>8</v>
      </c>
      <c r="B55" s="233" t="s">
        <v>498</v>
      </c>
      <c r="C55" s="93"/>
      <c r="D55" s="76"/>
      <c r="E55" s="77"/>
      <c r="F55" s="76"/>
    </row>
    <row r="56" spans="1:6" ht="47.4" thickBot="1">
      <c r="A56" s="217"/>
      <c r="B56" s="218" t="s">
        <v>447</v>
      </c>
      <c r="C56" s="84"/>
      <c r="D56" s="61"/>
      <c r="E56" s="62"/>
      <c r="F56" s="61"/>
    </row>
    <row r="57" spans="1:6" ht="31.8" thickBot="1">
      <c r="A57" s="217"/>
      <c r="B57" s="218" t="s">
        <v>134</v>
      </c>
      <c r="C57" s="84"/>
      <c r="D57" s="61"/>
      <c r="E57" s="62"/>
      <c r="F57" s="61"/>
    </row>
    <row r="58" spans="1:6" s="161" customFormat="1" ht="18" thickBot="1">
      <c r="A58" s="213"/>
      <c r="B58" s="214" t="s">
        <v>138</v>
      </c>
      <c r="C58" s="135"/>
      <c r="D58" s="136"/>
      <c r="E58" s="137"/>
      <c r="F58" s="136"/>
    </row>
    <row r="59" spans="1:6" ht="31.8" thickBot="1">
      <c r="A59" s="217" t="s">
        <v>8</v>
      </c>
      <c r="B59" s="218" t="s">
        <v>486</v>
      </c>
      <c r="C59" s="84">
        <f>Schedule!C339</f>
        <v>42354</v>
      </c>
      <c r="D59" s="61"/>
      <c r="E59" s="62"/>
      <c r="F59" s="61"/>
    </row>
    <row r="60" spans="1:6" ht="31.8" thickBot="1">
      <c r="A60" s="217" t="s">
        <v>8</v>
      </c>
      <c r="B60" s="218" t="s">
        <v>451</v>
      </c>
      <c r="C60" s="84"/>
      <c r="D60" s="61"/>
      <c r="E60" s="62"/>
      <c r="F60" s="61"/>
    </row>
    <row r="61" spans="1:6" s="161" customFormat="1" ht="33.6" thickBot="1">
      <c r="A61" s="213"/>
      <c r="B61" s="227" t="s">
        <v>530</v>
      </c>
      <c r="C61" s="135"/>
      <c r="D61" s="136"/>
      <c r="E61" s="137"/>
      <c r="F61" s="136"/>
    </row>
    <row r="62" spans="1:6" ht="125.4" thickBot="1">
      <c r="A62" s="217" t="s">
        <v>10</v>
      </c>
      <c r="B62" s="234" t="s">
        <v>452</v>
      </c>
      <c r="C62" s="84">
        <f>Schedule!C347</f>
        <v>42373</v>
      </c>
      <c r="D62" s="61"/>
      <c r="E62" s="62"/>
      <c r="F62" s="61"/>
    </row>
    <row r="63" spans="1:6" s="161" customFormat="1" ht="18" thickBot="1">
      <c r="A63" s="213"/>
      <c r="B63" s="214" t="s">
        <v>183</v>
      </c>
      <c r="C63" s="135"/>
      <c r="D63" s="136"/>
      <c r="E63" s="137"/>
      <c r="F63" s="136"/>
    </row>
    <row r="64" spans="1:6" ht="16.2" thickBot="1">
      <c r="A64" s="215" t="s">
        <v>334</v>
      </c>
      <c r="B64" s="233" t="s">
        <v>493</v>
      </c>
      <c r="C64" s="88">
        <f>Schedule!C367</f>
        <v>42358</v>
      </c>
      <c r="D64" s="78"/>
      <c r="E64" s="79"/>
      <c r="F64" s="78"/>
    </row>
    <row r="65" spans="1:6" ht="31.8" thickBot="1">
      <c r="A65" s="215" t="s">
        <v>10</v>
      </c>
      <c r="B65" s="233" t="s">
        <v>502</v>
      </c>
      <c r="C65" s="88">
        <f>Schedule!C367</f>
        <v>42358</v>
      </c>
      <c r="D65" s="78"/>
      <c r="E65" s="79"/>
      <c r="F65" s="78"/>
    </row>
    <row r="66" spans="1:6" ht="47.4" thickBot="1">
      <c r="A66" s="217" t="s">
        <v>10</v>
      </c>
      <c r="B66" s="218" t="s">
        <v>497</v>
      </c>
      <c r="C66" s="84">
        <f>Schedule!C375</f>
        <v>42368</v>
      </c>
      <c r="D66" s="61"/>
      <c r="E66" s="62"/>
      <c r="F66" s="61"/>
    </row>
    <row r="67" spans="1:6" ht="47.4" thickBot="1">
      <c r="A67" s="296" t="s">
        <v>8</v>
      </c>
      <c r="B67" s="303" t="s">
        <v>574</v>
      </c>
      <c r="C67" s="302">
        <f>Schedule!C368</f>
        <v>42377</v>
      </c>
      <c r="D67" s="61"/>
      <c r="E67" s="62"/>
      <c r="F67" s="61"/>
    </row>
    <row r="68" spans="1:6" ht="63" thickBot="1">
      <c r="A68" s="217" t="s">
        <v>10</v>
      </c>
      <c r="B68" s="218" t="s">
        <v>490</v>
      </c>
      <c r="C68" s="84">
        <f>Schedule!C383</f>
        <v>42383</v>
      </c>
      <c r="D68" s="61"/>
      <c r="E68" s="62"/>
      <c r="F68" s="61"/>
    </row>
    <row r="69" spans="1:6" s="161" customFormat="1" ht="35.4" thickBot="1">
      <c r="A69" s="213"/>
      <c r="B69" s="214" t="s">
        <v>207</v>
      </c>
      <c r="C69" s="135"/>
      <c r="D69" s="136"/>
      <c r="E69" s="137"/>
      <c r="F69" s="136"/>
    </row>
    <row r="70" spans="1:6" ht="16.2" thickBot="1">
      <c r="A70" s="215" t="s">
        <v>8</v>
      </c>
      <c r="B70" s="216" t="s">
        <v>540</v>
      </c>
      <c r="C70" s="83">
        <f>Schedule!C417</f>
        <v>0</v>
      </c>
      <c r="D70" s="59"/>
      <c r="E70" s="60"/>
      <c r="F70" s="59"/>
    </row>
    <row r="71" spans="1:6" s="173" customFormat="1" ht="16.2" thickBot="1">
      <c r="A71" s="235"/>
      <c r="B71" s="236" t="s">
        <v>505</v>
      </c>
      <c r="C71" s="170">
        <f>Schedule!C423</f>
        <v>42422</v>
      </c>
      <c r="D71" s="171"/>
      <c r="E71" s="172"/>
      <c r="F71" s="171"/>
    </row>
    <row r="72" spans="1:6" s="161" customFormat="1" ht="18" thickBot="1">
      <c r="A72" s="213"/>
      <c r="B72" s="214" t="s">
        <v>239</v>
      </c>
      <c r="C72" s="135"/>
      <c r="D72" s="136"/>
      <c r="E72" s="137"/>
      <c r="F72" s="136"/>
    </row>
    <row r="73" spans="1:6" ht="31.8" thickBot="1">
      <c r="A73" s="215" t="s">
        <v>8</v>
      </c>
      <c r="B73" s="216" t="s">
        <v>467</v>
      </c>
      <c r="C73" s="83">
        <f>Schedule!C462</f>
        <v>42482</v>
      </c>
      <c r="D73" s="59"/>
      <c r="E73" s="60"/>
      <c r="F73" s="59"/>
    </row>
    <row r="74" spans="1:6" ht="31.8" thickBot="1">
      <c r="A74" s="217" t="s">
        <v>8</v>
      </c>
      <c r="B74" s="218" t="s">
        <v>250</v>
      </c>
      <c r="C74" s="84">
        <f>Schedule!C463</f>
        <v>42489</v>
      </c>
      <c r="D74" s="61"/>
      <c r="E74" s="62"/>
      <c r="F74" s="61"/>
    </row>
    <row r="75" spans="1:6" ht="31.8" thickBot="1">
      <c r="A75" s="215" t="s">
        <v>0</v>
      </c>
      <c r="B75" s="216" t="s">
        <v>251</v>
      </c>
      <c r="C75" s="83"/>
      <c r="D75" s="59"/>
      <c r="E75" s="60"/>
      <c r="F75" s="59"/>
    </row>
    <row r="76" spans="1:6" ht="31.8" thickBot="1">
      <c r="A76" s="215" t="s">
        <v>8</v>
      </c>
      <c r="B76" s="305" t="s">
        <v>573</v>
      </c>
      <c r="C76" s="304">
        <f>Schedule!C465</f>
        <v>42489</v>
      </c>
      <c r="D76" s="59"/>
      <c r="E76" s="60"/>
      <c r="F76" s="59"/>
    </row>
    <row r="77" spans="1:6" ht="31.8" thickBot="1">
      <c r="A77" s="217" t="s">
        <v>420</v>
      </c>
      <c r="B77" s="218" t="s">
        <v>468</v>
      </c>
      <c r="C77" s="84">
        <f>Schedule!C466</f>
        <v>42496</v>
      </c>
      <c r="D77" s="61"/>
      <c r="E77" s="62"/>
      <c r="F77" s="61"/>
    </row>
    <row r="78" spans="1:6" ht="16.2" thickBot="1">
      <c r="A78" s="215" t="s">
        <v>8</v>
      </c>
      <c r="B78" s="216" t="s">
        <v>543</v>
      </c>
      <c r="C78" s="83">
        <f>Schedule!C476</f>
        <v>42531</v>
      </c>
      <c r="D78" s="59"/>
      <c r="E78" s="60"/>
      <c r="F78" s="59"/>
    </row>
    <row r="79" spans="1:6"/>
    <row r="80" spans="1:6" hidden="1"/>
    <row r="81"/>
    <row r="82"/>
    <row r="83"/>
    <row r="84"/>
    <row r="85"/>
    <row r="86"/>
    <row r="87"/>
    <row r="88"/>
    <row r="89"/>
    <row r="90"/>
    <row r="91"/>
    <row r="92"/>
  </sheetData>
  <mergeCells count="3">
    <mergeCell ref="C1:D1"/>
    <mergeCell ref="E1:F1"/>
    <mergeCell ref="A39:A4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XFC86"/>
  <sheetViews>
    <sheetView zoomScale="110" zoomScaleNormal="110" workbookViewId="0">
      <pane ySplit="1" topLeftCell="A20" activePane="bottomLeft" state="frozen"/>
      <selection pane="bottomLeft" activeCell="D28" sqref="D28"/>
    </sheetView>
  </sheetViews>
  <sheetFormatPr defaultColWidth="0" defaultRowHeight="14.4" zeroHeight="1"/>
  <cols>
    <col min="1" max="1" width="14.44140625" style="210" customWidth="1"/>
    <col min="2" max="2" width="28.6640625" style="210" customWidth="1"/>
    <col min="3" max="3" width="11.88671875" style="210" customWidth="1"/>
    <col min="4" max="4" width="11.33203125" style="179" customWidth="1"/>
    <col min="5" max="6" width="10.88671875" style="179" customWidth="1"/>
    <col min="7" max="7" width="1.33203125" style="179" customWidth="1"/>
    <col min="8" max="16383" width="8.88671875" style="179" hidden="1"/>
    <col min="16384" max="16384" width="7" style="179" hidden="1" customWidth="1"/>
  </cols>
  <sheetData>
    <row r="1" spans="1:6" s="176" customFormat="1" ht="75" customHeight="1">
      <c r="A1" s="191" t="s">
        <v>16</v>
      </c>
      <c r="B1" s="192" t="s">
        <v>17</v>
      </c>
      <c r="C1" s="193" t="s">
        <v>450</v>
      </c>
      <c r="D1" s="174"/>
      <c r="E1" s="175" t="s">
        <v>470</v>
      </c>
      <c r="F1" s="175"/>
    </row>
    <row r="2" spans="1:6" ht="52.2">
      <c r="A2" s="194"/>
      <c r="B2" s="195" t="s">
        <v>535</v>
      </c>
      <c r="C2" s="196"/>
      <c r="D2" s="177"/>
      <c r="E2" s="178"/>
      <c r="F2" s="178"/>
    </row>
    <row r="3" spans="1:6" s="180" customFormat="1" ht="17.399999999999999">
      <c r="A3" s="197"/>
      <c r="B3" s="195" t="s">
        <v>1</v>
      </c>
      <c r="C3" s="196"/>
      <c r="D3" s="177"/>
      <c r="E3" s="178"/>
      <c r="F3" s="178"/>
    </row>
    <row r="4" spans="1:6" ht="15.6">
      <c r="A4" s="197" t="s">
        <v>2</v>
      </c>
      <c r="B4" s="198" t="s">
        <v>3</v>
      </c>
      <c r="C4" s="199"/>
      <c r="D4" s="181"/>
      <c r="E4" s="182"/>
      <c r="F4" s="182"/>
    </row>
    <row r="5" spans="1:6" ht="15.6">
      <c r="A5" s="197" t="s">
        <v>4</v>
      </c>
      <c r="B5" s="198" t="s">
        <v>5</v>
      </c>
      <c r="C5" s="199"/>
      <c r="D5" s="181"/>
      <c r="E5" s="182"/>
      <c r="F5" s="182"/>
    </row>
    <row r="6" spans="1:6" ht="15.6">
      <c r="A6" s="197" t="s">
        <v>6</v>
      </c>
      <c r="B6" s="198" t="s">
        <v>7</v>
      </c>
      <c r="C6" s="199"/>
      <c r="D6" s="181"/>
      <c r="E6" s="182"/>
      <c r="F6" s="182"/>
    </row>
    <row r="7" spans="1:6" ht="15.6">
      <c r="A7" s="197" t="s">
        <v>8</v>
      </c>
      <c r="B7" s="198" t="s">
        <v>9</v>
      </c>
      <c r="C7" s="199"/>
      <c r="D7" s="181"/>
      <c r="E7" s="182"/>
      <c r="F7" s="182"/>
    </row>
    <row r="8" spans="1:6" ht="15.6">
      <c r="A8" s="197" t="s">
        <v>10</v>
      </c>
      <c r="B8" s="198" t="s">
        <v>11</v>
      </c>
      <c r="C8" s="199"/>
      <c r="D8" s="181"/>
      <c r="E8" s="182"/>
      <c r="F8" s="182"/>
    </row>
    <row r="9" spans="1:6" ht="15.6">
      <c r="A9" s="197" t="s">
        <v>12</v>
      </c>
      <c r="B9" s="198" t="s">
        <v>13</v>
      </c>
      <c r="C9" s="199"/>
      <c r="D9" s="181"/>
      <c r="E9" s="182"/>
      <c r="F9" s="182"/>
    </row>
    <row r="10" spans="1:6" ht="15.6">
      <c r="A10" s="197" t="s">
        <v>14</v>
      </c>
      <c r="B10" s="198" t="s">
        <v>15</v>
      </c>
      <c r="C10" s="199"/>
      <c r="D10" s="181"/>
      <c r="E10" s="182"/>
      <c r="F10" s="182"/>
    </row>
    <row r="11" spans="1:6" ht="15.6">
      <c r="A11" s="197" t="s">
        <v>408</v>
      </c>
      <c r="B11" s="198" t="s">
        <v>409</v>
      </c>
      <c r="C11" s="199"/>
      <c r="D11" s="181"/>
      <c r="E11" s="182"/>
      <c r="F11" s="182"/>
    </row>
    <row r="12" spans="1:6" ht="17.399999999999999">
      <c r="A12" s="197" t="s">
        <v>20</v>
      </c>
      <c r="B12" s="198" t="s">
        <v>416</v>
      </c>
      <c r="C12" s="196"/>
      <c r="D12" s="177"/>
      <c r="E12" s="178"/>
      <c r="F12" s="178"/>
    </row>
    <row r="13" spans="1:6" s="180" customFormat="1" ht="34.799999999999997">
      <c r="A13" s="197"/>
      <c r="B13" s="195" t="s">
        <v>331</v>
      </c>
      <c r="C13" s="199"/>
      <c r="D13" s="181"/>
      <c r="E13" s="182"/>
      <c r="F13" s="182"/>
    </row>
    <row r="14" spans="1:6" ht="31.2">
      <c r="A14" s="197" t="s">
        <v>8</v>
      </c>
      <c r="B14" s="198" t="s">
        <v>402</v>
      </c>
      <c r="C14" s="200">
        <f>Schedule!C54</f>
        <v>0</v>
      </c>
      <c r="D14" s="183"/>
      <c r="E14" s="184"/>
      <c r="F14" s="184"/>
    </row>
    <row r="15" spans="1:6" ht="31.2">
      <c r="A15" s="197" t="s">
        <v>8</v>
      </c>
      <c r="B15" s="198" t="s">
        <v>403</v>
      </c>
      <c r="C15" s="200">
        <f>Schedule!C55</f>
        <v>0</v>
      </c>
      <c r="D15" s="183"/>
      <c r="E15" s="184"/>
      <c r="F15" s="184"/>
    </row>
    <row r="16" spans="1:6" ht="31.2">
      <c r="A16" s="197" t="s">
        <v>10</v>
      </c>
      <c r="B16" s="198" t="s">
        <v>338</v>
      </c>
      <c r="C16" s="200">
        <f>Schedule!C56</f>
        <v>42383</v>
      </c>
      <c r="D16" s="183"/>
      <c r="E16" s="184"/>
      <c r="F16" s="184"/>
    </row>
    <row r="17" spans="1:6" ht="46.8">
      <c r="A17" s="197" t="s">
        <v>10</v>
      </c>
      <c r="B17" s="198" t="s">
        <v>469</v>
      </c>
      <c r="C17" s="200">
        <f>Schedule!C57</f>
        <v>42401</v>
      </c>
      <c r="D17" s="183"/>
      <c r="E17" s="184"/>
      <c r="F17" s="184"/>
    </row>
    <row r="18" spans="1:6" ht="62.4">
      <c r="A18" s="197" t="s">
        <v>8</v>
      </c>
      <c r="B18" s="198" t="s">
        <v>496</v>
      </c>
      <c r="C18" s="200">
        <f>Schedule!C58</f>
        <v>42418</v>
      </c>
      <c r="D18" s="183"/>
      <c r="E18" s="184"/>
      <c r="F18" s="184"/>
    </row>
    <row r="19" spans="1:6" ht="31.2">
      <c r="A19" s="197" t="s">
        <v>334</v>
      </c>
      <c r="B19" s="198" t="s">
        <v>339</v>
      </c>
      <c r="C19" s="200">
        <f>Schedule!C59</f>
        <v>42421</v>
      </c>
      <c r="D19" s="183"/>
      <c r="E19" s="184"/>
      <c r="F19" s="184"/>
    </row>
    <row r="20" spans="1:6" ht="15.6">
      <c r="A20" s="197" t="s">
        <v>8</v>
      </c>
      <c r="B20" s="198" t="s">
        <v>474</v>
      </c>
      <c r="C20" s="200">
        <f>Schedule!C60</f>
        <v>42496</v>
      </c>
      <c r="D20" s="183"/>
      <c r="E20" s="184"/>
      <c r="F20" s="184"/>
    </row>
    <row r="21" spans="1:6" ht="15.6">
      <c r="A21" s="197"/>
      <c r="B21" s="198" t="s">
        <v>404</v>
      </c>
      <c r="C21" s="200">
        <f>Schedule!C61</f>
        <v>42531</v>
      </c>
      <c r="D21" s="183"/>
      <c r="E21" s="184"/>
      <c r="F21" s="184"/>
    </row>
    <row r="22" spans="1:6" ht="42">
      <c r="A22" s="197"/>
      <c r="B22" s="201" t="s">
        <v>536</v>
      </c>
      <c r="C22" s="200"/>
      <c r="D22" s="183"/>
      <c r="E22" s="184"/>
      <c r="F22" s="184"/>
    </row>
    <row r="23" spans="1:6" s="161" customFormat="1" ht="21.6" thickBot="1">
      <c r="A23" s="213"/>
      <c r="B23" s="220" t="s">
        <v>337</v>
      </c>
      <c r="C23" s="157"/>
      <c r="D23" s="158"/>
      <c r="E23" s="159"/>
      <c r="F23" s="158"/>
    </row>
    <row r="24" spans="1:6" s="165" customFormat="1" ht="31.8" thickBot="1">
      <c r="A24" s="330" t="s">
        <v>583</v>
      </c>
      <c r="B24" s="334" t="s">
        <v>584</v>
      </c>
      <c r="C24" s="331">
        <f>Schedule!C93</f>
        <v>0</v>
      </c>
      <c r="D24" s="332"/>
      <c r="E24" s="333"/>
      <c r="F24" s="332"/>
    </row>
    <row r="25" spans="1:6" s="165" customFormat="1" ht="31.8" thickBot="1">
      <c r="A25" s="330"/>
      <c r="B25" s="334" t="s">
        <v>585</v>
      </c>
      <c r="C25" s="331">
        <f>Schedule!C94</f>
        <v>42206</v>
      </c>
      <c r="D25" s="332"/>
      <c r="E25" s="333"/>
      <c r="F25" s="332"/>
    </row>
    <row r="26" spans="1:6" s="165" customFormat="1" ht="31.8" thickBot="1">
      <c r="A26" s="330"/>
      <c r="B26" s="334" t="s">
        <v>586</v>
      </c>
      <c r="C26" s="331">
        <f>Schedule!C95</f>
        <v>42341</v>
      </c>
      <c r="D26" s="332"/>
      <c r="E26" s="333"/>
      <c r="F26" s="332"/>
    </row>
    <row r="27" spans="1:6" s="161" customFormat="1" ht="21.6" thickBot="1">
      <c r="A27" s="213"/>
      <c r="B27" s="220" t="s">
        <v>336</v>
      </c>
      <c r="C27" s="157"/>
      <c r="D27" s="158"/>
      <c r="E27" s="159"/>
      <c r="F27" s="158"/>
    </row>
    <row r="28" spans="1:6" s="165" customFormat="1" ht="31.8" thickBot="1">
      <c r="A28" s="330" t="s">
        <v>8</v>
      </c>
      <c r="B28" s="334" t="s">
        <v>587</v>
      </c>
      <c r="C28" s="331">
        <f>Schedule!C98</f>
        <v>42296</v>
      </c>
      <c r="D28" s="332"/>
      <c r="E28" s="333"/>
      <c r="F28" s="332"/>
    </row>
    <row r="29" spans="1:6" s="165" customFormat="1" ht="31.8" thickBot="1">
      <c r="A29" s="330"/>
      <c r="B29" s="334" t="s">
        <v>588</v>
      </c>
      <c r="C29" s="331">
        <f>Schedule!C98</f>
        <v>42296</v>
      </c>
      <c r="D29" s="332"/>
      <c r="E29" s="333"/>
      <c r="F29" s="332"/>
    </row>
    <row r="30" spans="1:6" s="165" customFormat="1" ht="16.2" thickBot="1">
      <c r="A30" s="330"/>
      <c r="B30" s="334" t="s">
        <v>589</v>
      </c>
      <c r="C30" s="331">
        <f>Schedule!C99</f>
        <v>42341</v>
      </c>
      <c r="D30" s="332"/>
      <c r="E30" s="333"/>
      <c r="F30" s="332"/>
    </row>
    <row r="31" spans="1:6" s="165" customFormat="1" ht="31.8" thickBot="1">
      <c r="A31" s="330" t="s">
        <v>10</v>
      </c>
      <c r="B31" s="334" t="s">
        <v>590</v>
      </c>
      <c r="C31" s="331">
        <f>Schedule!C100</f>
        <v>42349</v>
      </c>
      <c r="D31" s="332"/>
      <c r="E31" s="333"/>
      <c r="F31" s="332"/>
    </row>
    <row r="32" spans="1:6" s="165" customFormat="1" ht="31.8" thickBot="1">
      <c r="A32" s="330"/>
      <c r="B32" s="334" t="s">
        <v>591</v>
      </c>
      <c r="C32" s="331">
        <f>Schedule!C101</f>
        <v>42356</v>
      </c>
      <c r="D32" s="332"/>
      <c r="E32" s="333"/>
      <c r="F32" s="332"/>
    </row>
    <row r="33" spans="1:6" ht="50.4">
      <c r="A33" s="197" t="s">
        <v>420</v>
      </c>
      <c r="B33" s="198" t="s">
        <v>545</v>
      </c>
      <c r="C33" s="200" t="str">
        <f>Schedule!C200</f>
        <v>N/A</v>
      </c>
      <c r="D33" s="183"/>
      <c r="E33" s="184"/>
      <c r="F33" s="184"/>
    </row>
    <row r="34" spans="1:6" ht="46.8">
      <c r="A34" s="197" t="s">
        <v>14</v>
      </c>
      <c r="B34" s="198" t="s">
        <v>537</v>
      </c>
      <c r="C34" s="200">
        <f>Schedule!C232</f>
        <v>42234</v>
      </c>
      <c r="D34" s="183"/>
      <c r="E34" s="184"/>
      <c r="F34" s="184"/>
    </row>
    <row r="35" spans="1:6" ht="62.4">
      <c r="A35" s="197" t="s">
        <v>437</v>
      </c>
      <c r="B35" s="198" t="s">
        <v>485</v>
      </c>
      <c r="C35" s="200">
        <f>Schedule!C251</f>
        <v>42264</v>
      </c>
      <c r="D35" s="183"/>
      <c r="E35" s="184"/>
      <c r="F35" s="184"/>
    </row>
    <row r="36" spans="1:6" ht="218.4">
      <c r="A36" s="197" t="s">
        <v>8</v>
      </c>
      <c r="B36" s="202" t="s">
        <v>548</v>
      </c>
      <c r="C36" s="203">
        <f>Schedule!C127</f>
        <v>42298</v>
      </c>
      <c r="D36" s="185"/>
      <c r="E36" s="186"/>
      <c r="F36" s="186"/>
    </row>
    <row r="37" spans="1:6" ht="64.2">
      <c r="A37" s="197" t="s">
        <v>425</v>
      </c>
      <c r="B37" s="198" t="s">
        <v>547</v>
      </c>
      <c r="C37" s="200">
        <f>Schedule!C162</f>
        <v>42267</v>
      </c>
      <c r="D37" s="187"/>
      <c r="E37" s="188"/>
      <c r="F37" s="188"/>
    </row>
    <row r="38" spans="1:6" ht="15.6">
      <c r="A38" s="197" t="s">
        <v>8</v>
      </c>
      <c r="B38" s="198" t="s">
        <v>65</v>
      </c>
      <c r="C38" s="200"/>
      <c r="D38" s="183"/>
      <c r="E38" s="184"/>
      <c r="F38" s="184"/>
    </row>
    <row r="39" spans="1:6" ht="31.2">
      <c r="A39" s="197"/>
      <c r="B39" s="204" t="s">
        <v>359</v>
      </c>
      <c r="C39" s="166"/>
      <c r="D39" s="167"/>
      <c r="E39" s="168"/>
      <c r="F39" s="168"/>
    </row>
    <row r="40" spans="1:6" ht="31.2">
      <c r="A40" s="197"/>
      <c r="B40" s="204" t="s">
        <v>360</v>
      </c>
      <c r="C40" s="166"/>
      <c r="D40" s="167"/>
      <c r="E40" s="168"/>
      <c r="F40" s="168"/>
    </row>
    <row r="41" spans="1:6" ht="31.2">
      <c r="A41" s="197"/>
      <c r="B41" s="204" t="s">
        <v>361</v>
      </c>
      <c r="C41" s="166"/>
      <c r="D41" s="167"/>
      <c r="E41" s="168"/>
      <c r="F41" s="168"/>
    </row>
    <row r="42" spans="1:6" ht="15.6">
      <c r="A42" s="197"/>
      <c r="B42" s="204" t="s">
        <v>362</v>
      </c>
      <c r="C42" s="166"/>
      <c r="D42" s="167"/>
      <c r="E42" s="168"/>
      <c r="F42" s="168"/>
    </row>
    <row r="43" spans="1:6" ht="31.2">
      <c r="A43" s="197"/>
      <c r="B43" s="204" t="s">
        <v>363</v>
      </c>
      <c r="C43" s="166"/>
      <c r="D43" s="167"/>
      <c r="E43" s="168"/>
      <c r="F43" s="168"/>
    </row>
    <row r="44" spans="1:6" ht="76.2">
      <c r="A44" s="205"/>
      <c r="B44" s="206" t="s">
        <v>544</v>
      </c>
      <c r="C44" s="200">
        <f>Schedule!C272</f>
        <v>42294</v>
      </c>
      <c r="D44" s="183"/>
      <c r="E44" s="184"/>
      <c r="F44" s="184"/>
    </row>
    <row r="45" spans="1:6" ht="15.6">
      <c r="A45" s="197" t="s">
        <v>8</v>
      </c>
      <c r="B45" s="198" t="s">
        <v>498</v>
      </c>
      <c r="C45" s="200"/>
      <c r="D45" s="183"/>
      <c r="E45" s="184"/>
      <c r="F45" s="184"/>
    </row>
    <row r="46" spans="1:6" ht="46.8">
      <c r="A46" s="197" t="s">
        <v>8</v>
      </c>
      <c r="B46" s="198" t="s">
        <v>447</v>
      </c>
      <c r="C46" s="200"/>
      <c r="D46" s="183"/>
      <c r="E46" s="184"/>
      <c r="F46" s="184"/>
    </row>
    <row r="47" spans="1:6" ht="46.8">
      <c r="A47" s="197" t="s">
        <v>8</v>
      </c>
      <c r="B47" s="198" t="s">
        <v>134</v>
      </c>
      <c r="C47" s="200"/>
      <c r="D47" s="183"/>
      <c r="E47" s="184"/>
      <c r="F47" s="184"/>
    </row>
    <row r="48" spans="1:6" ht="46.8">
      <c r="A48" s="197" t="s">
        <v>500</v>
      </c>
      <c r="B48" s="198" t="s">
        <v>501</v>
      </c>
      <c r="C48" s="200">
        <f>Schedule!C247</f>
        <v>42310</v>
      </c>
      <c r="D48" s="183"/>
      <c r="E48" s="184"/>
      <c r="F48" s="184"/>
    </row>
    <row r="49" spans="1:6" ht="46.8">
      <c r="A49" s="197"/>
      <c r="B49" s="307" t="s">
        <v>575</v>
      </c>
      <c r="C49" s="306">
        <f>Schedule!C263</f>
        <v>42303</v>
      </c>
      <c r="D49" s="183"/>
      <c r="E49" s="190"/>
      <c r="F49" s="184"/>
    </row>
    <row r="50" spans="1:6" ht="62.4">
      <c r="A50" s="197" t="s">
        <v>10</v>
      </c>
      <c r="B50" s="198" t="s">
        <v>480</v>
      </c>
      <c r="C50" s="200">
        <f>Schedule!C252</f>
        <v>42310</v>
      </c>
      <c r="D50" s="183"/>
      <c r="E50" s="184"/>
      <c r="F50" s="184"/>
    </row>
    <row r="51" spans="1:6" ht="78">
      <c r="A51" s="197" t="s">
        <v>10</v>
      </c>
      <c r="B51" s="198" t="s">
        <v>481</v>
      </c>
      <c r="C51" s="200">
        <f>Schedule!C253</f>
        <v>42310</v>
      </c>
      <c r="D51" s="183"/>
      <c r="E51" s="184"/>
      <c r="F51" s="184"/>
    </row>
    <row r="52" spans="1:6" ht="46.8">
      <c r="A52" s="197" t="s">
        <v>8</v>
      </c>
      <c r="B52" s="198" t="s">
        <v>482</v>
      </c>
      <c r="C52" s="200">
        <f>Schedule!C266</f>
        <v>42324</v>
      </c>
      <c r="D52" s="183"/>
      <c r="E52" s="184"/>
      <c r="F52" s="184"/>
    </row>
    <row r="53" spans="1:6" ht="31.2">
      <c r="A53" s="197"/>
      <c r="B53" s="198" t="s">
        <v>116</v>
      </c>
      <c r="C53" s="200"/>
      <c r="D53" s="183"/>
      <c r="E53" s="184"/>
      <c r="F53" s="184"/>
    </row>
    <row r="54" spans="1:6" ht="31.2">
      <c r="A54" s="197" t="s">
        <v>420</v>
      </c>
      <c r="B54" s="198" t="s">
        <v>538</v>
      </c>
      <c r="C54" s="200">
        <f>Schedule!C147</f>
        <v>42328</v>
      </c>
      <c r="D54" s="183"/>
      <c r="E54" s="184"/>
      <c r="F54" s="184"/>
    </row>
    <row r="55" spans="1:6" ht="46.8">
      <c r="A55" s="197" t="s">
        <v>8</v>
      </c>
      <c r="B55" s="198" t="s">
        <v>486</v>
      </c>
      <c r="C55" s="200">
        <f>Schedule!C339</f>
        <v>42354</v>
      </c>
      <c r="D55" s="183"/>
      <c r="E55" s="184"/>
      <c r="F55" s="184"/>
    </row>
    <row r="56" spans="1:6" ht="46.8">
      <c r="A56" s="197" t="s">
        <v>8</v>
      </c>
      <c r="B56" s="198" t="s">
        <v>451</v>
      </c>
      <c r="C56" s="200"/>
      <c r="D56" s="183"/>
      <c r="E56" s="184"/>
      <c r="F56" s="184"/>
    </row>
    <row r="57" spans="1:6" ht="15.6">
      <c r="A57" s="197" t="s">
        <v>334</v>
      </c>
      <c r="B57" s="198" t="s">
        <v>493</v>
      </c>
      <c r="C57" s="200">
        <f>Schedule!C367</f>
        <v>42358</v>
      </c>
      <c r="D57" s="183"/>
      <c r="E57" s="184"/>
      <c r="F57" s="184"/>
    </row>
    <row r="58" spans="1:6" ht="46.8">
      <c r="A58" s="197" t="s">
        <v>10</v>
      </c>
      <c r="B58" s="198" t="s">
        <v>502</v>
      </c>
      <c r="C58" s="200">
        <f>Schedule!C367</f>
        <v>42358</v>
      </c>
      <c r="D58" s="183"/>
      <c r="E58" s="184"/>
      <c r="F58" s="184"/>
    </row>
    <row r="59" spans="1:6" ht="62.4">
      <c r="A59" s="197" t="s">
        <v>10</v>
      </c>
      <c r="B59" s="198" t="s">
        <v>497</v>
      </c>
      <c r="C59" s="200">
        <f>Schedule!C375</f>
        <v>42368</v>
      </c>
      <c r="D59" s="183"/>
      <c r="E59" s="184"/>
      <c r="F59" s="184"/>
    </row>
    <row r="60" spans="1:6" ht="161.4" customHeight="1">
      <c r="A60" s="197" t="s">
        <v>10</v>
      </c>
      <c r="B60" s="202" t="s">
        <v>549</v>
      </c>
      <c r="C60" s="200">
        <f>Schedule!C347</f>
        <v>42373</v>
      </c>
      <c r="D60" s="183"/>
      <c r="E60" s="184"/>
      <c r="F60" s="184"/>
    </row>
    <row r="61" spans="1:6" ht="84" customHeight="1">
      <c r="A61" s="197" t="s">
        <v>8</v>
      </c>
      <c r="B61" s="307" t="s">
        <v>574</v>
      </c>
      <c r="C61" s="306">
        <f>Schedule!C368</f>
        <v>42377</v>
      </c>
      <c r="D61" s="183"/>
      <c r="E61" s="190"/>
      <c r="F61" s="184"/>
    </row>
    <row r="62" spans="1:6" ht="78">
      <c r="A62" s="197" t="s">
        <v>10</v>
      </c>
      <c r="B62" s="198" t="s">
        <v>490</v>
      </c>
      <c r="C62" s="200">
        <f>Schedule!C383</f>
        <v>42383</v>
      </c>
      <c r="D62" s="183"/>
      <c r="E62" s="184"/>
      <c r="F62" s="184"/>
    </row>
    <row r="63" spans="1:6" ht="15.6">
      <c r="A63" s="197" t="s">
        <v>8</v>
      </c>
      <c r="B63" s="198" t="s">
        <v>540</v>
      </c>
      <c r="C63" s="200">
        <f>Schedule!C417</f>
        <v>0</v>
      </c>
      <c r="D63" s="183"/>
      <c r="E63" s="184"/>
      <c r="F63" s="184"/>
    </row>
    <row r="64" spans="1:6" ht="15.6">
      <c r="A64" s="197" t="s">
        <v>10</v>
      </c>
      <c r="B64" s="202" t="s">
        <v>533</v>
      </c>
      <c r="C64" s="200">
        <f>Schedule!C423</f>
        <v>42422</v>
      </c>
      <c r="D64" s="183"/>
      <c r="E64" s="184"/>
      <c r="F64" s="184"/>
    </row>
    <row r="65" spans="1:6" ht="46.8">
      <c r="A65" s="197" t="s">
        <v>8</v>
      </c>
      <c r="B65" s="198" t="s">
        <v>541</v>
      </c>
      <c r="C65" s="200">
        <f>Schedule!C462</f>
        <v>42482</v>
      </c>
      <c r="D65" s="183"/>
      <c r="E65" s="184"/>
      <c r="F65" s="184"/>
    </row>
    <row r="66" spans="1:6" ht="31.2">
      <c r="A66" s="197" t="s">
        <v>8</v>
      </c>
      <c r="B66" s="198" t="s">
        <v>250</v>
      </c>
      <c r="C66" s="200">
        <f>Schedule!C463</f>
        <v>42489</v>
      </c>
      <c r="D66" s="183"/>
      <c r="E66" s="184"/>
      <c r="F66" s="184"/>
    </row>
    <row r="67" spans="1:6" ht="46.8">
      <c r="A67" s="197" t="s">
        <v>8</v>
      </c>
      <c r="B67" s="198" t="s">
        <v>251</v>
      </c>
      <c r="C67" s="200"/>
      <c r="D67" s="183"/>
      <c r="E67" s="184"/>
      <c r="F67" s="184"/>
    </row>
    <row r="68" spans="1:6" ht="46.8">
      <c r="A68" s="197" t="s">
        <v>8</v>
      </c>
      <c r="B68" s="307" t="s">
        <v>576</v>
      </c>
      <c r="C68" s="306">
        <f>Schedule!C465</f>
        <v>42489</v>
      </c>
      <c r="D68" s="183"/>
      <c r="E68" s="190"/>
      <c r="F68" s="184"/>
    </row>
    <row r="69" spans="1:6" ht="31.2">
      <c r="A69" s="207" t="s">
        <v>420</v>
      </c>
      <c r="B69" s="208" t="s">
        <v>468</v>
      </c>
      <c r="C69" s="209">
        <f>Schedule!C466</f>
        <v>42496</v>
      </c>
      <c r="D69" s="189"/>
      <c r="E69" s="190"/>
      <c r="F69" s="190"/>
    </row>
    <row r="70" spans="1:6" ht="16.2" thickBot="1">
      <c r="A70" s="207" t="s">
        <v>8</v>
      </c>
      <c r="B70" s="208" t="s">
        <v>534</v>
      </c>
      <c r="C70" s="169">
        <f>Schedule!C61</f>
        <v>42531</v>
      </c>
      <c r="D70" s="189"/>
      <c r="E70" s="190"/>
      <c r="F70" s="190"/>
    </row>
    <row r="71" spans="1:6"/>
    <row r="72" spans="1:6" hidden="1"/>
    <row r="73" spans="1:6" hidden="1"/>
    <row r="74" spans="1:6" hidden="1"/>
    <row r="75" spans="1:6" hidden="1"/>
    <row r="76" spans="1:6"/>
    <row r="77" spans="1:6"/>
    <row r="78" spans="1:6"/>
    <row r="79" spans="1:6"/>
    <row r="80" spans="1:6"/>
    <row r="81"/>
    <row r="82"/>
    <row r="83"/>
    <row r="84"/>
    <row r="85"/>
    <row r="86"/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Q40"/>
  <sheetViews>
    <sheetView topLeftCell="A28" zoomScaleNormal="100" workbookViewId="0">
      <selection activeCell="A2" sqref="A2:XFD2"/>
    </sheetView>
  </sheetViews>
  <sheetFormatPr defaultRowHeight="14.4"/>
  <cols>
    <col min="2" max="2" width="21.6640625" style="286" customWidth="1"/>
    <col min="3" max="3" width="33" customWidth="1"/>
    <col min="4" max="5" width="12.33203125" customWidth="1"/>
    <col min="6" max="6" width="38.109375" customWidth="1"/>
  </cols>
  <sheetData>
    <row r="1" spans="1:17">
      <c r="A1" s="281" t="s">
        <v>551</v>
      </c>
      <c r="B1" s="294" t="s">
        <v>552</v>
      </c>
      <c r="C1" s="281" t="s">
        <v>553</v>
      </c>
      <c r="D1" s="281" t="s">
        <v>554</v>
      </c>
      <c r="E1" s="281" t="s">
        <v>566</v>
      </c>
      <c r="F1" s="281" t="s">
        <v>555</v>
      </c>
      <c r="G1" t="s">
        <v>567</v>
      </c>
      <c r="H1" s="281" t="s">
        <v>556</v>
      </c>
      <c r="I1" s="281" t="s">
        <v>557</v>
      </c>
      <c r="J1" s="281" t="s">
        <v>558</v>
      </c>
      <c r="K1" s="281" t="s">
        <v>559</v>
      </c>
      <c r="L1" s="281" t="s">
        <v>560</v>
      </c>
      <c r="M1" s="281" t="s">
        <v>561</v>
      </c>
      <c r="N1" s="281" t="s">
        <v>562</v>
      </c>
      <c r="O1" s="281" t="s">
        <v>563</v>
      </c>
      <c r="P1" s="281" t="s">
        <v>564</v>
      </c>
      <c r="Q1" s="281" t="s">
        <v>565</v>
      </c>
    </row>
    <row r="2" spans="1:17" ht="34.799999999999997">
      <c r="B2" s="286" t="str">
        <f>Schedule!B2</f>
        <v>Title V CPI 2016</v>
      </c>
      <c r="C2" s="282"/>
      <c r="D2" s="284" t="str">
        <f>Schedule!C200</f>
        <v>N/A</v>
      </c>
      <c r="E2" s="284" t="str">
        <f>Schedule!C200</f>
        <v>N/A</v>
      </c>
      <c r="F2" s="282" t="s">
        <v>545</v>
      </c>
      <c r="G2" t="b">
        <v>1</v>
      </c>
    </row>
    <row r="3" spans="1:17" ht="31.2">
      <c r="B3" s="286" t="str">
        <f>Schedule!B2</f>
        <v>Title V CPI 2016</v>
      </c>
      <c r="C3" s="283"/>
      <c r="D3" s="285">
        <f>Schedule!C232</f>
        <v>42234</v>
      </c>
      <c r="E3" s="285">
        <f>Schedule!C232</f>
        <v>42234</v>
      </c>
      <c r="F3" s="283" t="s">
        <v>537</v>
      </c>
      <c r="G3" t="b">
        <v>1</v>
      </c>
    </row>
    <row r="4" spans="1:17" ht="46.8">
      <c r="B4" s="286" t="str">
        <f>Schedule!B2</f>
        <v>Title V CPI 2016</v>
      </c>
      <c r="C4" s="282"/>
      <c r="D4" s="284">
        <f>Schedule!C251</f>
        <v>42264</v>
      </c>
      <c r="E4" s="284">
        <f>Schedule!C251</f>
        <v>42264</v>
      </c>
      <c r="F4" s="282" t="s">
        <v>485</v>
      </c>
      <c r="G4" t="b">
        <v>1</v>
      </c>
    </row>
    <row r="5" spans="1:17" ht="187.2">
      <c r="B5" s="286" t="str">
        <f>Schedule!B2</f>
        <v>Title V CPI 2016</v>
      </c>
      <c r="C5" s="287"/>
      <c r="D5" s="288">
        <f>Schedule!C127</f>
        <v>42298</v>
      </c>
      <c r="E5" s="288">
        <f>Schedule!C127</f>
        <v>42298</v>
      </c>
      <c r="F5" s="287" t="s">
        <v>548</v>
      </c>
      <c r="G5" t="b">
        <v>1</v>
      </c>
    </row>
    <row r="6" spans="1:17" ht="64.2">
      <c r="B6" s="286" t="str">
        <f>Schedule!B2</f>
        <v>Title V CPI 2016</v>
      </c>
      <c r="C6" s="282"/>
      <c r="D6" s="284">
        <f>Schedule!C162</f>
        <v>42267</v>
      </c>
      <c r="E6" s="284">
        <f>Schedule!C162</f>
        <v>42267</v>
      </c>
      <c r="F6" s="282" t="s">
        <v>547</v>
      </c>
      <c r="G6" t="b">
        <v>1</v>
      </c>
    </row>
    <row r="7" spans="1:17" ht="31.2">
      <c r="B7" s="286" t="str">
        <f>Schedule!B2</f>
        <v>Title V CPI 2016</v>
      </c>
      <c r="C7" s="283"/>
      <c r="D7" s="285" t="e">
        <f>Schedule!#REF!</f>
        <v>#REF!</v>
      </c>
      <c r="E7" s="285" t="e">
        <f>Schedule!#REF!</f>
        <v>#REF!</v>
      </c>
      <c r="F7" s="283" t="s">
        <v>401</v>
      </c>
      <c r="G7" t="b">
        <v>1</v>
      </c>
    </row>
    <row r="8" spans="1:17" ht="48.6">
      <c r="B8" s="286" t="str">
        <f>Schedule!B2</f>
        <v>Title V CPI 2016</v>
      </c>
      <c r="C8" s="289"/>
      <c r="D8" s="284">
        <f>Schedule!C272</f>
        <v>42294</v>
      </c>
      <c r="E8" s="284">
        <f>Schedule!C272</f>
        <v>42294</v>
      </c>
      <c r="F8" s="289" t="s">
        <v>544</v>
      </c>
      <c r="G8" t="b">
        <v>1</v>
      </c>
    </row>
    <row r="9" spans="1:17" ht="31.2">
      <c r="B9" s="286" t="str">
        <f>Schedule!B2</f>
        <v>Title V CPI 2016</v>
      </c>
      <c r="C9" s="282"/>
      <c r="D9" s="284">
        <f>Schedule!C247</f>
        <v>42310</v>
      </c>
      <c r="E9" s="284">
        <f>Schedule!C247</f>
        <v>42310</v>
      </c>
      <c r="F9" s="282" t="s">
        <v>501</v>
      </c>
      <c r="G9" t="b">
        <v>1</v>
      </c>
    </row>
    <row r="10" spans="1:17" ht="46.8">
      <c r="B10" s="286" t="str">
        <f>Schedule!B2</f>
        <v>Title V CPI 2016</v>
      </c>
      <c r="C10" s="283"/>
      <c r="D10" s="285">
        <f>Schedule!C252</f>
        <v>42310</v>
      </c>
      <c r="E10" s="285">
        <f>Schedule!C252</f>
        <v>42310</v>
      </c>
      <c r="F10" s="283" t="s">
        <v>480</v>
      </c>
      <c r="G10" t="b">
        <v>1</v>
      </c>
    </row>
    <row r="11" spans="1:17" ht="62.4">
      <c r="B11" s="286" t="str">
        <f>Schedule!B2</f>
        <v>Title V CPI 2016</v>
      </c>
      <c r="C11" s="282"/>
      <c r="D11" s="284">
        <f>Schedule!C253</f>
        <v>42310</v>
      </c>
      <c r="E11" s="284">
        <f>Schedule!C253</f>
        <v>42310</v>
      </c>
      <c r="F11" s="282" t="s">
        <v>481</v>
      </c>
      <c r="G11" t="b">
        <v>1</v>
      </c>
    </row>
    <row r="12" spans="1:17" ht="31.2">
      <c r="B12" s="286" t="s">
        <v>569</v>
      </c>
      <c r="C12" s="282"/>
      <c r="D12" s="284">
        <f>Schedule!C263</f>
        <v>42303</v>
      </c>
      <c r="E12" s="284">
        <f>Schedule!C263</f>
        <v>42303</v>
      </c>
      <c r="F12" s="308" t="s">
        <v>575</v>
      </c>
      <c r="G12" t="b">
        <v>1</v>
      </c>
    </row>
    <row r="13" spans="1:17" ht="31.2">
      <c r="B13" s="286" t="str">
        <f>Schedule!B2</f>
        <v>Title V CPI 2016</v>
      </c>
      <c r="C13" s="283"/>
      <c r="D13" s="285">
        <f>Schedule!C266</f>
        <v>42324</v>
      </c>
      <c r="E13" s="285">
        <f>Schedule!C266</f>
        <v>42324</v>
      </c>
      <c r="F13" s="283" t="s">
        <v>482</v>
      </c>
      <c r="G13" t="b">
        <v>1</v>
      </c>
    </row>
    <row r="14" spans="1:17" ht="15.6">
      <c r="B14" s="286" t="str">
        <f>Schedule!B2</f>
        <v>Title V CPI 2016</v>
      </c>
      <c r="C14" s="282"/>
      <c r="D14" s="284" t="e">
        <f>Schedule!#REF!</f>
        <v>#REF!</v>
      </c>
      <c r="E14" s="284" t="e">
        <f>Schedule!#REF!</f>
        <v>#REF!</v>
      </c>
      <c r="F14" s="282" t="s">
        <v>546</v>
      </c>
      <c r="G14" t="b">
        <v>1</v>
      </c>
    </row>
    <row r="15" spans="1:17" ht="31.2">
      <c r="B15" s="286" t="str">
        <f>Schedule!B2</f>
        <v>Title V CPI 2016</v>
      </c>
      <c r="C15" s="282"/>
      <c r="D15" s="284">
        <f>Schedule!C147</f>
        <v>42328</v>
      </c>
      <c r="E15" s="284">
        <f>Schedule!C147</f>
        <v>42328</v>
      </c>
      <c r="F15" s="282" t="s">
        <v>538</v>
      </c>
      <c r="G15" t="b">
        <v>1</v>
      </c>
    </row>
    <row r="16" spans="1:17" ht="31.2">
      <c r="B16" s="286" t="str">
        <f>Schedule!B2</f>
        <v>Title V CPI 2016</v>
      </c>
      <c r="C16" s="283"/>
      <c r="D16" s="285" t="e">
        <f>Schedule!#REF!</f>
        <v>#REF!</v>
      </c>
      <c r="E16" s="285" t="e">
        <f>Schedule!#REF!</f>
        <v>#REF!</v>
      </c>
      <c r="F16" s="283" t="s">
        <v>117</v>
      </c>
      <c r="G16" t="b">
        <v>1</v>
      </c>
    </row>
    <row r="17" spans="2:7" ht="31.2">
      <c r="B17" s="286" t="str">
        <f>Schedule!B2</f>
        <v>Title V CPI 2016</v>
      </c>
      <c r="C17" s="282"/>
      <c r="D17" s="284">
        <f>Schedule!C339</f>
        <v>42354</v>
      </c>
      <c r="E17" s="284">
        <f>Schedule!C339</f>
        <v>42354</v>
      </c>
      <c r="F17" s="282" t="s">
        <v>486</v>
      </c>
      <c r="G17" t="b">
        <v>1</v>
      </c>
    </row>
    <row r="18" spans="2:7" ht="46.8">
      <c r="B18" s="286" t="str">
        <f>Schedule!B2</f>
        <v>Title V CPI 2016</v>
      </c>
      <c r="C18" s="282"/>
      <c r="D18" s="284" t="e">
        <f>Schedule!#REF!</f>
        <v>#REF!</v>
      </c>
      <c r="E18" s="284" t="e">
        <f>Schedule!#REF!</f>
        <v>#REF!</v>
      </c>
      <c r="F18" s="282" t="s">
        <v>539</v>
      </c>
      <c r="G18" t="b">
        <v>1</v>
      </c>
    </row>
    <row r="19" spans="2:7" ht="15.6">
      <c r="B19" s="286" t="str">
        <f>Schedule!B2</f>
        <v>Title V CPI 2016</v>
      </c>
      <c r="C19" s="283"/>
      <c r="D19" s="285">
        <f>Schedule!C367</f>
        <v>42358</v>
      </c>
      <c r="E19" s="285">
        <f>Schedule!C367</f>
        <v>42358</v>
      </c>
      <c r="F19" s="283" t="s">
        <v>493</v>
      </c>
      <c r="G19" t="b">
        <v>1</v>
      </c>
    </row>
    <row r="20" spans="2:7" ht="31.2">
      <c r="B20" s="286" t="str">
        <f>Schedule!B2</f>
        <v>Title V CPI 2016</v>
      </c>
      <c r="C20" s="282"/>
      <c r="D20" s="284">
        <f>Schedule!C367</f>
        <v>42358</v>
      </c>
      <c r="E20" s="284">
        <f>Schedule!C367</f>
        <v>42358</v>
      </c>
      <c r="F20" s="282" t="s">
        <v>502</v>
      </c>
      <c r="G20" t="b">
        <v>1</v>
      </c>
    </row>
    <row r="21" spans="2:7" ht="46.8">
      <c r="B21" s="286" t="str">
        <f>Schedule!B2</f>
        <v>Title V CPI 2016</v>
      </c>
      <c r="C21" s="283"/>
      <c r="D21" s="285">
        <f>Schedule!C375</f>
        <v>42368</v>
      </c>
      <c r="E21" s="285">
        <f>Schedule!C375</f>
        <v>42368</v>
      </c>
      <c r="F21" s="283" t="s">
        <v>497</v>
      </c>
      <c r="G21" t="b">
        <v>1</v>
      </c>
    </row>
    <row r="22" spans="2:7" ht="126.6">
      <c r="B22" s="286" t="str">
        <f>Schedule!B2</f>
        <v>Title V CPI 2016</v>
      </c>
      <c r="C22" s="290"/>
      <c r="D22" s="284">
        <f>Schedule!C347</f>
        <v>42373</v>
      </c>
      <c r="E22" s="284">
        <f>Schedule!C347</f>
        <v>42373</v>
      </c>
      <c r="F22" s="290" t="s">
        <v>549</v>
      </c>
      <c r="G22" t="b">
        <v>1</v>
      </c>
    </row>
    <row r="23" spans="2:7" ht="46.8">
      <c r="C23" s="290"/>
      <c r="D23" s="284">
        <f>Schedule!C368</f>
        <v>42377</v>
      </c>
      <c r="E23" s="284">
        <f>Schedule!C368</f>
        <v>42377</v>
      </c>
      <c r="F23" s="323" t="s">
        <v>574</v>
      </c>
    </row>
    <row r="24" spans="2:7" ht="62.4">
      <c r="B24" s="286" t="str">
        <f>Schedule!B2</f>
        <v>Title V CPI 2016</v>
      </c>
      <c r="C24" s="283"/>
      <c r="D24" s="285">
        <f>Schedule!C383</f>
        <v>42383</v>
      </c>
      <c r="E24" s="285">
        <f>Schedule!C383</f>
        <v>42383</v>
      </c>
      <c r="F24" s="283" t="s">
        <v>490</v>
      </c>
      <c r="G24" t="b">
        <v>1</v>
      </c>
    </row>
    <row r="25" spans="2:7" ht="15.6">
      <c r="B25" s="286" t="str">
        <f>Schedule!B2</f>
        <v>Title V CPI 2016</v>
      </c>
      <c r="C25" s="283"/>
      <c r="D25" s="285">
        <f>Schedule!C57</f>
        <v>42401</v>
      </c>
      <c r="E25" s="285">
        <f>Schedule!C57</f>
        <v>42401</v>
      </c>
      <c r="F25" s="283" t="s">
        <v>568</v>
      </c>
    </row>
    <row r="26" spans="2:7" ht="15.6">
      <c r="B26" s="286" t="str">
        <f>Schedule!B2</f>
        <v>Title V CPI 2016</v>
      </c>
      <c r="C26" s="282"/>
      <c r="D26" s="284">
        <f>Schedule!C417</f>
        <v>0</v>
      </c>
      <c r="E26" s="284">
        <f>Schedule!C417</f>
        <v>0</v>
      </c>
      <c r="F26" s="282" t="s">
        <v>540</v>
      </c>
      <c r="G26" t="b">
        <v>1</v>
      </c>
    </row>
    <row r="27" spans="2:7" ht="15.6">
      <c r="B27" s="286" t="str">
        <f>Schedule!B2</f>
        <v>Title V CPI 2016</v>
      </c>
      <c r="C27" s="287"/>
      <c r="D27" s="285">
        <f>Schedule!C423</f>
        <v>42422</v>
      </c>
      <c r="E27" s="285">
        <f>Schedule!C423</f>
        <v>42422</v>
      </c>
      <c r="F27" s="287" t="s">
        <v>533</v>
      </c>
      <c r="G27" t="b">
        <v>1</v>
      </c>
    </row>
    <row r="28" spans="2:7" ht="31.2">
      <c r="B28" s="286" t="str">
        <f>Schedule!B2</f>
        <v>Title V CPI 2016</v>
      </c>
      <c r="C28" s="282"/>
      <c r="D28" s="284">
        <f>Schedule!C462</f>
        <v>42482</v>
      </c>
      <c r="E28" s="284">
        <f>Schedule!C462</f>
        <v>42482</v>
      </c>
      <c r="F28" s="282" t="s">
        <v>541</v>
      </c>
      <c r="G28" t="b">
        <v>1</v>
      </c>
    </row>
    <row r="29" spans="2:7" ht="31.2">
      <c r="B29" s="286" t="str">
        <f>Schedule!B2</f>
        <v>Title V CPI 2016</v>
      </c>
      <c r="C29" s="283"/>
      <c r="D29" s="285">
        <f>Schedule!C463</f>
        <v>42489</v>
      </c>
      <c r="E29" s="285">
        <f>Schedule!C463</f>
        <v>42489</v>
      </c>
      <c r="F29" s="283" t="s">
        <v>250</v>
      </c>
      <c r="G29" t="b">
        <v>1</v>
      </c>
    </row>
    <row r="30" spans="2:7" ht="31.2">
      <c r="C30" s="324"/>
      <c r="D30" s="325">
        <f>Schedule!C465</f>
        <v>42489</v>
      </c>
      <c r="E30" s="325">
        <f>Schedule!C465</f>
        <v>42489</v>
      </c>
      <c r="F30" s="326" t="s">
        <v>576</v>
      </c>
    </row>
    <row r="31" spans="2:7" ht="31.2">
      <c r="B31" s="286" t="str">
        <f>Schedule!B2</f>
        <v>Title V CPI 2016</v>
      </c>
      <c r="C31" s="291"/>
      <c r="D31" s="292">
        <f>Schedule!C466</f>
        <v>42496</v>
      </c>
      <c r="E31" s="292">
        <f>Schedule!C466</f>
        <v>42496</v>
      </c>
      <c r="F31" s="291" t="s">
        <v>468</v>
      </c>
      <c r="G31" t="b">
        <v>1</v>
      </c>
    </row>
    <row r="32" spans="2:7" ht="15.6">
      <c r="B32" s="286" t="str">
        <f>Schedule!B2</f>
        <v>Title V CPI 2016</v>
      </c>
      <c r="C32" s="282"/>
      <c r="D32" s="293">
        <f>Schedule!C61</f>
        <v>42531</v>
      </c>
      <c r="E32" s="293">
        <f>Schedule!C61</f>
        <v>42531</v>
      </c>
      <c r="F32" s="282" t="s">
        <v>534</v>
      </c>
      <c r="G32" t="b">
        <v>1</v>
      </c>
    </row>
    <row r="33" spans="2:7">
      <c r="B33" s="286" t="s">
        <v>569</v>
      </c>
      <c r="D33" s="335">
        <f>Schedule!C94</f>
        <v>42206</v>
      </c>
      <c r="E33" s="335">
        <f>Schedule!C94</f>
        <v>42206</v>
      </c>
      <c r="F33" t="s">
        <v>584</v>
      </c>
      <c r="G33" t="b">
        <v>1</v>
      </c>
    </row>
    <row r="34" spans="2:7">
      <c r="B34" s="286" t="s">
        <v>569</v>
      </c>
      <c r="D34" s="335">
        <f>Schedule!C95</f>
        <v>42341</v>
      </c>
      <c r="E34" s="335">
        <f>Schedule!C95</f>
        <v>42341</v>
      </c>
      <c r="F34" t="s">
        <v>585</v>
      </c>
      <c r="G34" t="b">
        <v>1</v>
      </c>
    </row>
    <row r="35" spans="2:7">
      <c r="B35" s="286" t="s">
        <v>569</v>
      </c>
      <c r="D35" s="335">
        <f>Schedule!C96</f>
        <v>42541</v>
      </c>
      <c r="F35" t="s">
        <v>592</v>
      </c>
      <c r="G35" t="b">
        <v>1</v>
      </c>
    </row>
    <row r="36" spans="2:7">
      <c r="B36" s="286" t="s">
        <v>569</v>
      </c>
      <c r="D36" s="335">
        <f>Schedule!C98</f>
        <v>42296</v>
      </c>
      <c r="E36" s="335">
        <f>Schedule!C98</f>
        <v>42296</v>
      </c>
      <c r="F36" t="s">
        <v>593</v>
      </c>
      <c r="G36" t="b">
        <v>1</v>
      </c>
    </row>
    <row r="37" spans="2:7">
      <c r="B37" s="286" t="s">
        <v>569</v>
      </c>
      <c r="D37" s="335">
        <f>Schedule!C99</f>
        <v>42341</v>
      </c>
      <c r="E37" s="335">
        <f>Schedule!C99</f>
        <v>42341</v>
      </c>
      <c r="F37" t="s">
        <v>594</v>
      </c>
      <c r="G37" t="b">
        <v>1</v>
      </c>
    </row>
    <row r="38" spans="2:7">
      <c r="B38" s="286" t="s">
        <v>569</v>
      </c>
      <c r="D38" s="335">
        <f>Schedule!C100</f>
        <v>42349</v>
      </c>
      <c r="E38" s="335">
        <f>Schedule!C100</f>
        <v>42349</v>
      </c>
      <c r="F38" t="s">
        <v>589</v>
      </c>
      <c r="G38" t="b">
        <v>1</v>
      </c>
    </row>
    <row r="39" spans="2:7">
      <c r="B39" s="286" t="s">
        <v>569</v>
      </c>
      <c r="D39" s="335">
        <f>Schedule!C101</f>
        <v>42356</v>
      </c>
      <c r="E39" s="335">
        <f>Schedule!C101</f>
        <v>42356</v>
      </c>
      <c r="F39" t="s">
        <v>595</v>
      </c>
      <c r="G39" t="b">
        <v>1</v>
      </c>
    </row>
    <row r="40" spans="2:7">
      <c r="B40" s="286" t="s">
        <v>569</v>
      </c>
      <c r="D40" s="335">
        <f>Schedule!C102</f>
        <v>42536</v>
      </c>
      <c r="E40" s="335">
        <f>Schedule!C102</f>
        <v>42536</v>
      </c>
      <c r="F40" t="s">
        <v>596</v>
      </c>
      <c r="G40" t="b">
        <v>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O41"/>
  <sheetViews>
    <sheetView workbookViewId="0">
      <selection activeCell="F46" sqref="F45:F46"/>
    </sheetView>
  </sheetViews>
  <sheetFormatPr defaultRowHeight="14.4"/>
  <cols>
    <col min="2" max="2" width="33.88671875" customWidth="1"/>
    <col min="4" max="4" width="18.88671875" customWidth="1"/>
    <col min="5" max="5" width="17.5546875" customWidth="1"/>
    <col min="6" max="6" width="31.6640625" customWidth="1"/>
  </cols>
  <sheetData>
    <row r="1" spans="1:15">
      <c r="A1" s="281" t="s">
        <v>551</v>
      </c>
      <c r="B1" s="294" t="s">
        <v>552</v>
      </c>
      <c r="C1" s="281" t="s">
        <v>553</v>
      </c>
      <c r="D1" s="281" t="s">
        <v>554</v>
      </c>
      <c r="E1" s="281" t="s">
        <v>566</v>
      </c>
      <c r="F1" s="281" t="s">
        <v>555</v>
      </c>
      <c r="G1" t="s">
        <v>567</v>
      </c>
      <c r="H1" s="281" t="s">
        <v>556</v>
      </c>
      <c r="I1" s="281" t="s">
        <v>557</v>
      </c>
      <c r="J1" s="281" t="s">
        <v>558</v>
      </c>
      <c r="K1" s="281" t="s">
        <v>559</v>
      </c>
      <c r="L1" s="281" t="s">
        <v>560</v>
      </c>
      <c r="M1" s="281" t="s">
        <v>561</v>
      </c>
      <c r="N1" s="281" t="s">
        <v>564</v>
      </c>
      <c r="O1" s="281" t="s">
        <v>565</v>
      </c>
    </row>
    <row r="2" spans="1:15" ht="31.2">
      <c r="B2" s="282" t="s">
        <v>400</v>
      </c>
      <c r="C2" s="282"/>
      <c r="D2" s="284" t="e">
        <f>Schedule!#REF!</f>
        <v>#REF!</v>
      </c>
      <c r="E2" s="284" t="e">
        <f>Schedule!#REF!</f>
        <v>#REF!</v>
      </c>
      <c r="G2" t="b">
        <v>1</v>
      </c>
    </row>
    <row r="3" spans="1:15" ht="50.4">
      <c r="B3" s="282" t="s">
        <v>545</v>
      </c>
      <c r="C3" s="282"/>
      <c r="D3" s="284" t="str">
        <f>Schedule!C200</f>
        <v>N/A</v>
      </c>
      <c r="E3" s="284" t="str">
        <f>Schedule!C200</f>
        <v>N/A</v>
      </c>
      <c r="G3" t="b">
        <v>1</v>
      </c>
    </row>
    <row r="4" spans="1:15" ht="46.8">
      <c r="B4" s="283" t="s">
        <v>537</v>
      </c>
      <c r="C4" s="283"/>
      <c r="D4" s="285">
        <f>Schedule!C232</f>
        <v>42234</v>
      </c>
      <c r="E4" s="285">
        <f>Schedule!C232</f>
        <v>42234</v>
      </c>
      <c r="G4" t="b">
        <v>1</v>
      </c>
    </row>
    <row r="5" spans="1:15" ht="46.8">
      <c r="B5" s="282" t="s">
        <v>485</v>
      </c>
      <c r="C5" s="282"/>
      <c r="D5" s="284">
        <f>Schedule!C251</f>
        <v>42264</v>
      </c>
      <c r="E5" s="284">
        <f>Schedule!C251</f>
        <v>42264</v>
      </c>
      <c r="G5" t="b">
        <v>1</v>
      </c>
    </row>
    <row r="6" spans="1:15" ht="187.2">
      <c r="B6" s="287" t="s">
        <v>548</v>
      </c>
      <c r="C6" s="287"/>
      <c r="D6" s="288">
        <f>Schedule!C127</f>
        <v>42298</v>
      </c>
      <c r="E6" s="288">
        <f>Schedule!C127</f>
        <v>42298</v>
      </c>
      <c r="G6" t="b">
        <v>1</v>
      </c>
    </row>
    <row r="7" spans="1:15" ht="64.2">
      <c r="B7" s="282" t="s">
        <v>547</v>
      </c>
      <c r="C7" s="282"/>
      <c r="D7" s="284">
        <f>Schedule!C162</f>
        <v>42267</v>
      </c>
      <c r="E7" s="284">
        <f>Schedule!C162</f>
        <v>42267</v>
      </c>
      <c r="G7" t="b">
        <v>1</v>
      </c>
    </row>
    <row r="8" spans="1:15" ht="31.2">
      <c r="B8" s="283" t="s">
        <v>401</v>
      </c>
      <c r="C8" s="283"/>
      <c r="D8" s="285" t="e">
        <f>Schedule!#REF!</f>
        <v>#REF!</v>
      </c>
      <c r="E8" s="285" t="e">
        <f>Schedule!#REF!</f>
        <v>#REF!</v>
      </c>
      <c r="G8" t="b">
        <v>1</v>
      </c>
    </row>
    <row r="9" spans="1:15" ht="48.6">
      <c r="B9" s="289" t="s">
        <v>544</v>
      </c>
      <c r="C9" s="289"/>
      <c r="D9" s="284">
        <f>Schedule!C272</f>
        <v>42294</v>
      </c>
      <c r="E9" s="284">
        <f>Schedule!C272</f>
        <v>42294</v>
      </c>
      <c r="G9" t="b">
        <v>1</v>
      </c>
    </row>
    <row r="10" spans="1:15" ht="46.8">
      <c r="B10" s="327" t="s">
        <v>571</v>
      </c>
      <c r="C10" s="289"/>
      <c r="D10" s="284">
        <f>Schedule!C263</f>
        <v>42303</v>
      </c>
      <c r="E10" s="284">
        <f>Schedule!C263</f>
        <v>42303</v>
      </c>
      <c r="G10" t="b">
        <v>1</v>
      </c>
    </row>
    <row r="11" spans="1:15" ht="46.8">
      <c r="B11" s="282" t="s">
        <v>501</v>
      </c>
      <c r="C11" s="282"/>
      <c r="D11" s="284">
        <f>Schedule!C247</f>
        <v>42310</v>
      </c>
      <c r="E11" s="284">
        <f>Schedule!C247</f>
        <v>42310</v>
      </c>
      <c r="G11" t="b">
        <v>1</v>
      </c>
    </row>
    <row r="12" spans="1:15" ht="46.8">
      <c r="B12" s="283" t="s">
        <v>480</v>
      </c>
      <c r="C12" s="283"/>
      <c r="D12" s="285">
        <f>Schedule!C252</f>
        <v>42310</v>
      </c>
      <c r="E12" s="285">
        <f>Schedule!C252</f>
        <v>42310</v>
      </c>
      <c r="G12" t="b">
        <v>1</v>
      </c>
    </row>
    <row r="13" spans="1:15" ht="62.4">
      <c r="B13" s="282" t="s">
        <v>481</v>
      </c>
      <c r="C13" s="282"/>
      <c r="D13" s="284">
        <f>Schedule!C253</f>
        <v>42310</v>
      </c>
      <c r="E13" s="284">
        <f>Schedule!C253</f>
        <v>42310</v>
      </c>
      <c r="G13" t="b">
        <v>1</v>
      </c>
    </row>
    <row r="14" spans="1:15" ht="31.2">
      <c r="B14" s="283" t="s">
        <v>482</v>
      </c>
      <c r="C14" s="283"/>
      <c r="D14" s="285">
        <f>Schedule!C266</f>
        <v>42324</v>
      </c>
      <c r="E14" s="285">
        <f>Schedule!C266</f>
        <v>42324</v>
      </c>
      <c r="G14" t="b">
        <v>1</v>
      </c>
    </row>
    <row r="15" spans="1:15" ht="15.6">
      <c r="B15" s="282" t="s">
        <v>546</v>
      </c>
      <c r="C15" s="282"/>
      <c r="D15" s="284" t="e">
        <f>Schedule!#REF!</f>
        <v>#REF!</v>
      </c>
      <c r="E15" s="284" t="e">
        <f>Schedule!#REF!</f>
        <v>#REF!</v>
      </c>
      <c r="G15" t="b">
        <v>1</v>
      </c>
    </row>
    <row r="16" spans="1:15" ht="31.2">
      <c r="B16" s="282" t="s">
        <v>538</v>
      </c>
      <c r="C16" s="282"/>
      <c r="D16" s="284">
        <f>Schedule!C147</f>
        <v>42328</v>
      </c>
      <c r="E16" s="284">
        <f>Schedule!C147</f>
        <v>42328</v>
      </c>
      <c r="G16" t="b">
        <v>1</v>
      </c>
    </row>
    <row r="17" spans="2:7" ht="46.8">
      <c r="B17" s="283" t="s">
        <v>117</v>
      </c>
      <c r="C17" s="283"/>
      <c r="D17" s="285" t="e">
        <f>Schedule!#REF!</f>
        <v>#REF!</v>
      </c>
      <c r="E17" s="285" t="e">
        <f>Schedule!#REF!</f>
        <v>#REF!</v>
      </c>
      <c r="G17" t="b">
        <v>1</v>
      </c>
    </row>
    <row r="18" spans="2:7" ht="46.8">
      <c r="B18" s="282" t="s">
        <v>486</v>
      </c>
      <c r="C18" s="282"/>
      <c r="D18" s="284">
        <f>Schedule!C339</f>
        <v>42354</v>
      </c>
      <c r="E18" s="284">
        <f>Schedule!C339</f>
        <v>42354</v>
      </c>
      <c r="G18" t="b">
        <v>1</v>
      </c>
    </row>
    <row r="19" spans="2:7" ht="46.8">
      <c r="B19" s="282" t="s">
        <v>539</v>
      </c>
      <c r="C19" s="282"/>
      <c r="D19" s="284" t="e">
        <f>Schedule!#REF!</f>
        <v>#REF!</v>
      </c>
      <c r="E19" s="284" t="e">
        <f>Schedule!#REF!</f>
        <v>#REF!</v>
      </c>
      <c r="G19" t="b">
        <v>1</v>
      </c>
    </row>
    <row r="20" spans="2:7" ht="15.6">
      <c r="B20" s="283" t="s">
        <v>493</v>
      </c>
      <c r="C20" s="283"/>
      <c r="D20" s="285">
        <f>Schedule!C367</f>
        <v>42358</v>
      </c>
      <c r="E20" s="285">
        <f>Schedule!C367</f>
        <v>42358</v>
      </c>
      <c r="G20" t="b">
        <v>1</v>
      </c>
    </row>
    <row r="21" spans="2:7" ht="31.2">
      <c r="B21" s="282" t="s">
        <v>502</v>
      </c>
      <c r="C21" s="282"/>
      <c r="D21" s="284">
        <f>Schedule!C367</f>
        <v>42358</v>
      </c>
      <c r="E21" s="284">
        <f>Schedule!C367</f>
        <v>42358</v>
      </c>
      <c r="G21" t="b">
        <v>1</v>
      </c>
    </row>
    <row r="22" spans="2:7" ht="46.8">
      <c r="B22" s="283" t="s">
        <v>497</v>
      </c>
      <c r="C22" s="283"/>
      <c r="D22" s="285">
        <f>Schedule!C375</f>
        <v>42368</v>
      </c>
      <c r="E22" s="285">
        <f>Schedule!C375</f>
        <v>42368</v>
      </c>
      <c r="G22" t="b">
        <v>1</v>
      </c>
    </row>
    <row r="23" spans="2:7" ht="157.80000000000001">
      <c r="B23" s="290" t="s">
        <v>549</v>
      </c>
      <c r="C23" s="290"/>
      <c r="D23" s="284">
        <f>Schedule!C347</f>
        <v>42373</v>
      </c>
      <c r="E23" s="284">
        <f>Schedule!C347</f>
        <v>42373</v>
      </c>
      <c r="G23" t="b">
        <v>1</v>
      </c>
    </row>
    <row r="24" spans="2:7" ht="46.8">
      <c r="B24" s="323" t="s">
        <v>574</v>
      </c>
      <c r="C24" s="290"/>
      <c r="D24" s="284">
        <f>Schedule!C368</f>
        <v>42377</v>
      </c>
      <c r="E24" s="284">
        <f>Schedule!C368</f>
        <v>42377</v>
      </c>
      <c r="G24" t="b">
        <v>1</v>
      </c>
    </row>
    <row r="25" spans="2:7" ht="62.4">
      <c r="B25" s="283" t="s">
        <v>490</v>
      </c>
      <c r="C25" s="283"/>
      <c r="D25" s="285">
        <f>Schedule!C383</f>
        <v>42383</v>
      </c>
      <c r="E25" s="285">
        <f>Schedule!C383</f>
        <v>42383</v>
      </c>
      <c r="G25" t="b">
        <v>1</v>
      </c>
    </row>
    <row r="26" spans="2:7" ht="15.6">
      <c r="B26" s="283" t="s">
        <v>568</v>
      </c>
      <c r="C26" s="283"/>
      <c r="D26" s="285">
        <f>Schedule!C57</f>
        <v>42401</v>
      </c>
      <c r="E26" s="285">
        <f>Schedule!C57</f>
        <v>42401</v>
      </c>
    </row>
    <row r="27" spans="2:7" ht="15.6">
      <c r="B27" s="282" t="s">
        <v>540</v>
      </c>
      <c r="C27" s="282"/>
      <c r="D27" s="284">
        <f>Schedule!C417</f>
        <v>0</v>
      </c>
      <c r="E27" s="284">
        <f>Schedule!C417</f>
        <v>0</v>
      </c>
      <c r="G27" t="b">
        <v>1</v>
      </c>
    </row>
    <row r="28" spans="2:7" ht="15.6">
      <c r="B28" s="287" t="s">
        <v>533</v>
      </c>
      <c r="C28" s="287"/>
      <c r="D28" s="285">
        <f>Schedule!C423</f>
        <v>42422</v>
      </c>
      <c r="E28" s="285">
        <f>Schedule!C423</f>
        <v>42422</v>
      </c>
      <c r="G28" t="b">
        <v>1</v>
      </c>
    </row>
    <row r="29" spans="2:7" ht="46.8">
      <c r="B29" s="282" t="s">
        <v>541</v>
      </c>
      <c r="C29" s="282"/>
      <c r="D29" s="284">
        <f>Schedule!C462</f>
        <v>42482</v>
      </c>
      <c r="E29" s="284">
        <f>Schedule!C462</f>
        <v>42482</v>
      </c>
      <c r="G29" t="b">
        <v>1</v>
      </c>
    </row>
    <row r="30" spans="2:7" ht="31.2">
      <c r="B30" s="283" t="s">
        <v>250</v>
      </c>
      <c r="C30" s="283"/>
      <c r="D30" s="285">
        <f>Schedule!C463</f>
        <v>42489</v>
      </c>
      <c r="E30" s="285">
        <f>Schedule!C463</f>
        <v>42489</v>
      </c>
      <c r="G30" t="b">
        <v>1</v>
      </c>
    </row>
    <row r="31" spans="2:7" ht="31.2">
      <c r="B31" s="326" t="s">
        <v>577</v>
      </c>
      <c r="C31" s="324"/>
      <c r="D31" s="325">
        <f>Schedule!C465</f>
        <v>42489</v>
      </c>
      <c r="E31" s="325">
        <f>Schedule!C465</f>
        <v>42489</v>
      </c>
      <c r="G31" t="b">
        <v>1</v>
      </c>
    </row>
    <row r="32" spans="2:7" ht="31.2">
      <c r="B32" s="291" t="s">
        <v>468</v>
      </c>
      <c r="C32" s="291"/>
      <c r="D32" s="292">
        <f>Schedule!C466</f>
        <v>42496</v>
      </c>
      <c r="E32" s="292">
        <f>Schedule!C466</f>
        <v>42496</v>
      </c>
      <c r="G32" t="b">
        <v>1</v>
      </c>
    </row>
    <row r="33" spans="2:7" ht="15.6">
      <c r="B33" s="282" t="s">
        <v>534</v>
      </c>
      <c r="C33" s="282"/>
      <c r="D33" s="293">
        <f>Schedule!C61</f>
        <v>42531</v>
      </c>
      <c r="E33" s="293">
        <f>Schedule!C61</f>
        <v>42531</v>
      </c>
      <c r="G33" t="b">
        <v>1</v>
      </c>
    </row>
    <row r="34" spans="2:7">
      <c r="B34" t="s">
        <v>584</v>
      </c>
      <c r="D34" s="335">
        <f>Schedule!C94</f>
        <v>42206</v>
      </c>
      <c r="E34" s="335">
        <f>Schedule!C94</f>
        <v>42206</v>
      </c>
      <c r="G34" t="b">
        <v>1</v>
      </c>
    </row>
    <row r="35" spans="2:7">
      <c r="B35" t="s">
        <v>597</v>
      </c>
      <c r="D35" s="335">
        <f>Schedule!C95</f>
        <v>42341</v>
      </c>
      <c r="E35" s="335">
        <f>Schedule!C95</f>
        <v>42341</v>
      </c>
      <c r="G35" t="b">
        <v>1</v>
      </c>
    </row>
    <row r="36" spans="2:7">
      <c r="B36" t="s">
        <v>592</v>
      </c>
      <c r="D36" s="335">
        <f>Schedule!C96</f>
        <v>42541</v>
      </c>
      <c r="E36" s="335">
        <f>Schedule!C96</f>
        <v>42541</v>
      </c>
      <c r="G36" t="b">
        <v>1</v>
      </c>
    </row>
    <row r="37" spans="2:7">
      <c r="B37" t="s">
        <v>587</v>
      </c>
      <c r="D37" s="335">
        <f>Schedule!C98</f>
        <v>42296</v>
      </c>
      <c r="E37" s="335">
        <f>Schedule!C98</f>
        <v>42296</v>
      </c>
      <c r="G37" t="b">
        <v>1</v>
      </c>
    </row>
    <row r="38" spans="2:7">
      <c r="B38" t="s">
        <v>598</v>
      </c>
      <c r="D38" s="335">
        <f>Schedule!C99</f>
        <v>42341</v>
      </c>
      <c r="E38" s="335">
        <f>Schedule!C99</f>
        <v>42341</v>
      </c>
      <c r="G38" t="b">
        <v>1</v>
      </c>
    </row>
    <row r="39" spans="2:7">
      <c r="B39" t="s">
        <v>589</v>
      </c>
      <c r="D39" s="335">
        <f>Schedule!C100</f>
        <v>42349</v>
      </c>
      <c r="E39" s="335">
        <f>Schedule!C100</f>
        <v>42349</v>
      </c>
      <c r="G39" t="b">
        <v>1</v>
      </c>
    </row>
    <row r="40" spans="2:7">
      <c r="B40" t="s">
        <v>599</v>
      </c>
      <c r="D40" s="335">
        <f>Schedule!C101</f>
        <v>42356</v>
      </c>
      <c r="E40" s="335">
        <f>Schedule!C101</f>
        <v>42356</v>
      </c>
      <c r="G40" t="b">
        <v>1</v>
      </c>
    </row>
    <row r="41" spans="2:7">
      <c r="B41" t="s">
        <v>600</v>
      </c>
      <c r="D41" s="335">
        <f>Schedule!C102</f>
        <v>42536</v>
      </c>
      <c r="E41" s="335">
        <f>Schedule!C102</f>
        <v>42536</v>
      </c>
      <c r="G41" t="b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AC5428E8586441A54B67ADEE17B404" ma:contentTypeVersion="" ma:contentTypeDescription="Create a new document." ma:contentTypeScope="" ma:versionID="49954fbdef4d621190693e0af4766d0e">
  <xsd:schema xmlns:xsd="http://www.w3.org/2001/XMLSchema" xmlns:xs="http://www.w3.org/2001/XMLSchema" xmlns:p="http://schemas.microsoft.com/office/2006/metadata/properties" xmlns:ns2="$ListId:docs;" targetNamespace="http://schemas.microsoft.com/office/2006/metadata/properties" ma:root="true" ma:fieldsID="aa39af51ed03c2af0534ab4ccf469737" ns2:_="">
    <xsd:import namespace="$ListId:docs;"/>
    <xsd:element name="properties">
      <xsd:complexType>
        <xsd:sequence>
          <xsd:element name="documentManagement">
            <xsd:complexType>
              <xsd:all>
                <xsd:element ref="ns2:Topic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docs;" elementFormDefault="qualified">
    <xsd:import namespace="http://schemas.microsoft.com/office/2006/documentManagement/types"/>
    <xsd:import namespace="http://schemas.microsoft.com/office/infopath/2007/PartnerControls"/>
    <xsd:element name="Topic" ma:index="8" nillable="true" ma:displayName="Topic" ma:default="Select..." ma:format="Dropdown" ma:internalName="Topic">
      <xsd:simpleType>
        <xsd:restriction base="dms:Choice">
          <xsd:enumeration value="Select..."/>
          <xsd:enumeration value="Planning"/>
          <xsd:enumeration value="Stakeholder Involvement"/>
          <xsd:enumeration value="Fee Approval"/>
          <xsd:enumeration value="Public Notice"/>
          <xsd:enumeration value="EQC Preparation"/>
          <xsd:enumeration value="Supporting Document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 xmlns="$ListId:docs;">Planning</Topic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C35E88-2461-4E87-A072-427B726299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docs;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DA2705-4994-4406-918F-810587D676C6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$ListId:docs;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0A95152-5154-440D-AD41-571F4C1756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19</vt:i4>
      </vt:variant>
    </vt:vector>
  </HeadingPairs>
  <TitlesOfParts>
    <vt:vector size="24" baseType="lpstr">
      <vt:lpstr>Schedule</vt:lpstr>
      <vt:lpstr>Tasks summary</vt:lpstr>
      <vt:lpstr>Schedule summary</vt:lpstr>
      <vt:lpstr>main sharepoint</vt:lpstr>
      <vt:lpstr>ind SP</vt:lpstr>
      <vt:lpstr>AdvisoryCommittee</vt:lpstr>
      <vt:lpstr>CommunicationsPlanning</vt:lpstr>
      <vt:lpstr>ConceptDevelopment</vt:lpstr>
      <vt:lpstr>EQCFacilitatedHeaerings</vt:lpstr>
      <vt:lpstr>eqcmeeting</vt:lpstr>
      <vt:lpstr>EQCPreparation</vt:lpstr>
      <vt:lpstr>Fees</vt:lpstr>
      <vt:lpstr>InitialRuleWork</vt:lpstr>
      <vt:lpstr>noticepublicationdate</vt:lpstr>
      <vt:lpstr>Notifications</vt:lpstr>
      <vt:lpstr>OverviewofKeyDates</vt:lpstr>
      <vt:lpstr>PreplanningforHearings</vt:lpstr>
      <vt:lpstr>PreviewPeriod</vt:lpstr>
      <vt:lpstr>PublicCommentandTestimony</vt:lpstr>
      <vt:lpstr>PublicCommentCloses</vt:lpstr>
      <vt:lpstr>PublicNotice</vt:lpstr>
      <vt:lpstr>RulePublicationWork</vt:lpstr>
      <vt:lpstr>SIP</vt:lpstr>
      <vt:lpstr>StartRulemaking</vt:lpstr>
    </vt:vector>
  </TitlesOfParts>
  <Company>State of Oregon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rulemaking schedule excel</dc:title>
  <dc:creator>Meyer Goldstein</dc:creator>
  <cp:lastModifiedBy>geberso</cp:lastModifiedBy>
  <cp:lastPrinted>2015-05-05T20:05:57Z</cp:lastPrinted>
  <dcterms:created xsi:type="dcterms:W3CDTF">2015-03-23T15:20:38Z</dcterms:created>
  <dcterms:modified xsi:type="dcterms:W3CDTF">2015-10-13T18:57:56Z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0x010100CDAC5428E8586441A54B67ADEE17B404</vt:lpwstr>
  </property>
  <property fmtid="{D5CDD505-2E9C-101B-9397-08002B2CF9AE}" pid="3" name="_CheckOutSrcUrl">
    <vt:lpwstr>http://deqsps/programs/rulemaking/aq/tVcpi2016/docs/titlevcpi2016.schedule.xlsx</vt:lpwstr>
  </property>
</Properties>
</file>