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Tier2 cost" sheetId="9" r:id="rId1"/>
    <sheet name="Tier1 cost" sheetId="10" r:id="rId2"/>
    <sheet name="baghouse" sheetId="14" r:id="rId3"/>
    <sheet name="modeling" sheetId="7" r:id="rId4"/>
    <sheet name="source testing" sheetId="13" r:id="rId5"/>
  </sheets>
  <calcPr calcId="125725"/>
</workbook>
</file>

<file path=xl/calcChain.xml><?xml version="1.0" encoding="utf-8"?>
<calcChain xmlns="http://schemas.openxmlformats.org/spreadsheetml/2006/main">
  <c r="B9" i="14"/>
  <c r="C12" i="9" l="1"/>
  <c r="C31" l="1"/>
  <c r="B31"/>
  <c r="F38" i="10"/>
  <c r="G38"/>
  <c r="C38"/>
  <c r="D38"/>
  <c r="E38"/>
  <c r="B38"/>
  <c r="E39"/>
  <c r="D39"/>
  <c r="C39" l="1"/>
  <c r="B39"/>
  <c r="C32" i="9"/>
  <c r="B32"/>
</calcChain>
</file>

<file path=xl/comments1.xml><?xml version="1.0" encoding="utf-8"?>
<comments xmlns="http://schemas.openxmlformats.org/spreadsheetml/2006/main">
  <authors>
    <author>Author</author>
  </authors>
  <commentList>
    <comment ref="B12" author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C12" author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D12" author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E12" author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F12" author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G12" author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B14" author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C14" author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D14" author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E14" author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F14" author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G14" author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List>
</comments>
</file>

<file path=xl/comments2.xml><?xml version="1.0" encoding="utf-8"?>
<comments xmlns="http://schemas.openxmlformats.org/spreadsheetml/2006/main">
  <authors>
    <author>Author</author>
  </authors>
  <commentList>
    <comment ref="B8" author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<sst xmlns="http://schemas.openxmlformats.org/spreadsheetml/2006/main" count="188" uniqueCount="111">
  <si>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</si>
  <si>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</si>
  <si>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</si>
  <si>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</si>
  <si>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</si>
  <si>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</si>
  <si>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</si>
  <si>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</si>
  <si>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</si>
  <si>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</si>
  <si>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</si>
  <si>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</si>
  <si>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</si>
  <si>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</si>
  <si>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</si>
  <si>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</si>
  <si>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Install control device on all furnaces using metal HAPs
If using chrome:
    Source test &amp; modeling to develop daily &amp; annual max usage
    Then follow the max usage limits</t>
  </si>
  <si>
    <t>Do 1 of these at all furnaces:
    Install control device
    Source test &amp; modeling to show impact below limits
    Request permit condition to not use metal HAPs</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</si>
  <si>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</si>
  <si>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</si>
  <si>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</si>
  <si>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</si>
  <si>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</si>
  <si>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</si>
  <si>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</si>
  <si>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</si>
  <si>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</si>
  <si>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</si>
  <si>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</si>
  <si>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</si>
  <si>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</si>
  <si>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</si>
  <si>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</si>
  <si>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</si>
  <si>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</si>
  <si>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</si>
  <si>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</si>
  <si>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</si>
  <si>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</si>
  <si>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</si>
  <si>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</si>
  <si>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</si>
  <si>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</si>
  <si>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</si>
  <si>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</si>
  <si>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</si>
  <si>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</si>
  <si>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</si>
  <si>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Tier 2 (Bullseye and Uroboros)</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</si>
  <si>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</si>
  <si>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</si>
  <si>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</si>
  <si>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</si>
  <si>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</si>
  <si>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</si>
  <si>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</si>
  <si>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</si>
  <si>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</si>
  <si>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</si>
  <si>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</si>
  <si>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</si>
  <si>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</si>
  <si>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</si>
  <si>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</si>
  <si>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</si>
  <si>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</si>
  <si>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</si>
  <si>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</si>
  <si>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</si>
  <si>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</si>
  <si>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</si>
  <si>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</si>
  <si>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</si>
  <si>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</si>
  <si>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</si>
  <si>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</si>
  <si>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</si>
  <si>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</si>
  <si>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</si>
  <si>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</si>
  <si>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</si>
  <si>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</si>
  <si>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</si>
  <si>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</si>
  <si>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</si>
  <si>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Assume install of 1 additional baghouse, above what would have been installed due to NESHAP 6S.</t>
  </si>
  <si>
    <t>Would require 16 hr runs just like baghouse efficiency, per Jill Inahara. At some facilities, may be able to run concurrently with 99% control efficiency test, reducing cost.</t>
  </si>
  <si>
    <t xml:space="preserve">$10-15k if test can be done in 1-3 hr runs. If 16hr runs, $65k. If 4-day runs, $100k. </t>
  </si>
  <si>
    <t>test length depends on detection limits</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</si>
  <si>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</si>
  <si>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</si>
  <si>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</si>
  <si>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</si>
  <si>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</si>
  <si>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</si>
  <si>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</si>
  <si>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</si>
  <si>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length of run depends on detection limits, does not have to be entire production run to show capture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</si>
  <si>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</si>
  <si>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</si>
  <si>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</si>
  <si>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</si>
  <si>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</si>
  <si>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</si>
  <si>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</si>
  <si>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</si>
  <si>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</si>
  <si>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2 CAGM</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</si>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</sst>
</file>

<file path=xl/styles.xml><?xml version="1.0" encoding="utf-8"?>
<styleSheet xmlns="http://schemas.openxmlformats.org/spreadsheetml/2006/main">
  <numFmts count="4">
    <numFmt numFmtId="6" formatCode="&quot;$&quot;#,##0_);[Red]\(&quot;$&quot;#,##0\)"/>
    <numFmt numFmtId="44" formatCode="_(&quot;$&quot;* #,##0.00_);_(&quot;$&quot;* \(#,##0.00\);_(&quot;$&quot;* &quot;-&quot;??_);_(@_)"/>
    <numFmt numFmtId="164" formatCode="_(&quot;$&quot;* #,##0_);_(&quot;$&quot;* \(#,##0\);_(&quot;$&quot;* &quot;-&quot;??_);_(@_)"/>
    <numFmt numFmtId="165" formatCode="&quot;$&quot;#,##0"/>
  </numFmts>
  <fonts count="9">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51">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165" fontId="0" fillId="0" borderId="1" xfId="0" applyNumberFormat="1" applyBorder="1" applyAlignment="1">
      <alignment horizontal="left"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0" borderId="1" xfId="2" quotePrefix="1" applyNumberFormat="1" applyFont="1" applyFill="1" applyBorder="1" applyAlignment="1">
      <alignment horizontal="right" vertical="center"/>
    </xf>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0" fontId="1"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0" fontId="0" fillId="0" borderId="1" xfId="0"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3.epa.gov/scram001/dispersion_screening.htm" TargetMode="External"/></Relationships>
</file>

<file path=xl/worksheets/sheet1.xml><?xml version="1.0" encoding="utf-8"?>
<worksheet xmlns="http://schemas.openxmlformats.org/spreadsheetml/2006/main" xmlns:r="http://schemas.openxmlformats.org/officeDocument/2006/relationships">
  <dimension ref="A1:E32"/>
  <sheetViews>
    <sheetView tabSelected="1" workbookViewId="0">
      <pane ySplit="7" topLeftCell="A8" activePane="bottomLeft" state="frozen"/>
      <selection pane="bottomLeft" activeCell="A12" sqref="A12"/>
    </sheetView>
  </sheetViews>
  <sheetFormatPr defaultRowHeight="15"/>
  <cols>
    <col min="1" max="1" width="26.85546875" customWidth="1"/>
    <col min="2" max="3" width="18.28515625" customWidth="1"/>
    <col min="4" max="4" width="35.85546875" customWidth="1"/>
    <col min="5" max="5" width="27.7109375" customWidth="1"/>
  </cols>
  <sheetData>
    <row r="1" spans="1:4">
      <c r="A1" s="5" t="s">
        <v>106</v>
      </c>
    </row>
    <row r="2" spans="1:4">
      <c r="A2" s="5" t="s">
        <v>107</v>
      </c>
    </row>
    <row r="4" spans="1:4" ht="15" customHeight="1">
      <c r="A4" s="37" t="s">
        <v>48</v>
      </c>
      <c r="B4" s="37"/>
      <c r="C4" s="37"/>
    </row>
    <row r="5" spans="1:4" ht="60" customHeight="1">
      <c r="A5" s="2" t="s">
        <v>15</v>
      </c>
      <c r="B5" s="39" t="s">
        <v>16</v>
      </c>
      <c r="C5" s="39"/>
    </row>
    <row r="6" spans="1:4">
      <c r="A6" s="7"/>
      <c r="B6" s="40" t="s">
        <v>49</v>
      </c>
      <c r="C6" s="41"/>
    </row>
    <row r="7" spans="1:4">
      <c r="A7" s="7"/>
      <c r="B7" s="16" t="s">
        <v>12</v>
      </c>
      <c r="C7" s="16" t="s">
        <v>11</v>
      </c>
    </row>
    <row r="8" spans="1:4">
      <c r="A8" s="5" t="s">
        <v>8</v>
      </c>
      <c r="B8" s="5"/>
    </row>
    <row r="9" spans="1:4">
      <c r="A9" s="2" t="s">
        <v>7</v>
      </c>
      <c r="B9" s="38" t="s">
        <v>6</v>
      </c>
      <c r="C9" s="38"/>
    </row>
    <row r="10" spans="1:4" ht="30">
      <c r="A10" s="2" t="s">
        <v>83</v>
      </c>
      <c r="B10" s="38" t="s">
        <v>6</v>
      </c>
      <c r="C10" s="38"/>
    </row>
    <row r="11" spans="1:4" ht="60">
      <c r="A11" s="2" t="s">
        <v>84</v>
      </c>
      <c r="B11" s="34">
        <v>100000</v>
      </c>
      <c r="C11" s="34">
        <v>100000</v>
      </c>
      <c r="D11" s="27" t="s">
        <v>109</v>
      </c>
    </row>
    <row r="12" spans="1:4" ht="69" customHeight="1">
      <c r="A12" s="36" t="s">
        <v>110</v>
      </c>
      <c r="B12" s="29">
        <v>0</v>
      </c>
      <c r="C12" s="29">
        <f>C11*5%</f>
        <v>5000</v>
      </c>
    </row>
    <row r="14" spans="1:4">
      <c r="A14" s="11" t="s">
        <v>2</v>
      </c>
      <c r="B14" s="13"/>
      <c r="C14" s="13"/>
    </row>
    <row r="15" spans="1:4" ht="45">
      <c r="A15" s="2" t="s">
        <v>46</v>
      </c>
      <c r="B15" s="12">
        <v>250000</v>
      </c>
      <c r="C15" s="12">
        <v>300000</v>
      </c>
      <c r="D15" s="27" t="s">
        <v>85</v>
      </c>
    </row>
    <row r="16" spans="1:4">
      <c r="A16" s="2" t="s">
        <v>47</v>
      </c>
      <c r="B16" s="12">
        <v>15000</v>
      </c>
      <c r="C16" s="12">
        <v>70000</v>
      </c>
      <c r="D16" t="s">
        <v>101</v>
      </c>
    </row>
    <row r="17" spans="1:5">
      <c r="A17" s="8"/>
      <c r="B17" s="19"/>
      <c r="C17" s="19"/>
    </row>
    <row r="18" spans="1:5">
      <c r="A18" s="11" t="s">
        <v>3</v>
      </c>
    </row>
    <row r="19" spans="1:5" ht="30">
      <c r="A19" s="2" t="s">
        <v>54</v>
      </c>
      <c r="B19" s="12">
        <v>12000</v>
      </c>
      <c r="C19" s="12">
        <v>12000</v>
      </c>
    </row>
    <row r="20" spans="1:5">
      <c r="A20" s="3"/>
      <c r="B20" s="14"/>
      <c r="C20" s="14"/>
    </row>
    <row r="21" spans="1:5">
      <c r="A21" s="11" t="s">
        <v>1</v>
      </c>
      <c r="B21" s="13"/>
      <c r="C21" s="13"/>
    </row>
    <row r="22" spans="1:5" ht="75">
      <c r="A22" s="2" t="s">
        <v>57</v>
      </c>
      <c r="B22" s="15">
        <v>60000</v>
      </c>
      <c r="C22" s="15">
        <v>65000</v>
      </c>
      <c r="D22" s="28" t="s">
        <v>86</v>
      </c>
      <c r="E22" s="28" t="s">
        <v>87</v>
      </c>
    </row>
    <row r="23" spans="1:5" ht="60">
      <c r="A23" s="2" t="s">
        <v>96</v>
      </c>
      <c r="B23" s="15">
        <v>4000</v>
      </c>
      <c r="C23" s="15">
        <v>15000</v>
      </c>
      <c r="D23" s="30" t="s">
        <v>97</v>
      </c>
    </row>
    <row r="24" spans="1:5">
      <c r="A24" s="3"/>
      <c r="B24" s="13"/>
      <c r="C24" s="13"/>
    </row>
    <row r="25" spans="1:5">
      <c r="A25" s="11" t="s">
        <v>0</v>
      </c>
      <c r="B25" s="13"/>
      <c r="C25" s="13"/>
    </row>
    <row r="26" spans="1:5" ht="33.75" customHeight="1">
      <c r="A26" s="22" t="s">
        <v>56</v>
      </c>
      <c r="B26" s="23"/>
      <c r="C26" s="24"/>
    </row>
    <row r="27" spans="1:5">
      <c r="A27" s="2" t="s">
        <v>50</v>
      </c>
      <c r="B27" s="15">
        <v>10000</v>
      </c>
      <c r="C27" s="21" t="s">
        <v>61</v>
      </c>
    </row>
    <row r="28" spans="1:5" ht="30">
      <c r="A28" s="2" t="s">
        <v>51</v>
      </c>
      <c r="B28" s="21" t="s">
        <v>61</v>
      </c>
      <c r="C28" s="15">
        <v>30000</v>
      </c>
    </row>
    <row r="29" spans="1:5">
      <c r="A29" s="4"/>
      <c r="B29" s="4"/>
    </row>
    <row r="30" spans="1:5">
      <c r="A30" s="11" t="s">
        <v>55</v>
      </c>
      <c r="B30" s="4"/>
    </row>
    <row r="31" spans="1:5">
      <c r="A31" s="18" t="s">
        <v>52</v>
      </c>
      <c r="B31" s="17">
        <f>SUM(B12,B15,B22:B23,B27:B28)</f>
        <v>324000</v>
      </c>
      <c r="C31" s="17">
        <f>SUM(C12,C15,C22:C23,C27:C28)</f>
        <v>415000</v>
      </c>
    </row>
    <row r="32" spans="1:5">
      <c r="A32" s="18" t="s">
        <v>53</v>
      </c>
      <c r="B32" s="17">
        <f>SUM(B19,B16)</f>
        <v>27000</v>
      </c>
      <c r="C32" s="17">
        <f>SUM(C19,C16)</f>
        <v>82000</v>
      </c>
    </row>
  </sheetData>
  <mergeCells count="5">
    <mergeCell ref="A4:C4"/>
    <mergeCell ref="B9:C9"/>
    <mergeCell ref="B5:C5"/>
    <mergeCell ref="B6:C6"/>
    <mergeCell ref="B10:C1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39"/>
  <sheetViews>
    <sheetView workbookViewId="0">
      <pane ySplit="8" topLeftCell="A12" activePane="bottomLeft" state="frozen"/>
      <selection pane="bottomLeft" activeCell="A3" sqref="A3"/>
    </sheetView>
  </sheetViews>
  <sheetFormatPr defaultRowHeight="15"/>
  <cols>
    <col min="1" max="1" width="26.85546875" customWidth="1"/>
    <col min="2" max="7" width="18" customWidth="1"/>
    <col min="8" max="8" width="19" customWidth="1"/>
  </cols>
  <sheetData>
    <row r="1" spans="1:7">
      <c r="A1" s="5" t="s">
        <v>106</v>
      </c>
    </row>
    <row r="2" spans="1:7">
      <c r="A2" s="5" t="s">
        <v>108</v>
      </c>
    </row>
    <row r="4" spans="1:7" ht="15" customHeight="1">
      <c r="A4" s="37" t="s">
        <v>58</v>
      </c>
      <c r="B4" s="37"/>
      <c r="C4" s="37"/>
      <c r="D4" s="37"/>
      <c r="E4" s="37"/>
      <c r="F4" s="37"/>
      <c r="G4" s="37"/>
    </row>
    <row r="5" spans="1:7" ht="60" customHeight="1">
      <c r="A5" s="26" t="s">
        <v>15</v>
      </c>
      <c r="B5" s="39" t="s">
        <v>17</v>
      </c>
      <c r="C5" s="39"/>
      <c r="D5" s="39"/>
      <c r="E5" s="39"/>
      <c r="F5" s="39"/>
      <c r="G5" s="39"/>
    </row>
    <row r="6" spans="1:7">
      <c r="A6" s="7"/>
      <c r="B6" s="37" t="s">
        <v>49</v>
      </c>
      <c r="C6" s="37"/>
      <c r="D6" s="37"/>
      <c r="E6" s="37"/>
      <c r="F6" s="37"/>
      <c r="G6" s="37"/>
    </row>
    <row r="7" spans="1:7" ht="33.75" customHeight="1">
      <c r="A7" s="7"/>
      <c r="B7" s="37" t="s">
        <v>62</v>
      </c>
      <c r="C7" s="37"/>
      <c r="D7" s="37" t="s">
        <v>63</v>
      </c>
      <c r="E7" s="37"/>
      <c r="F7" s="37" t="s">
        <v>67</v>
      </c>
      <c r="G7" s="37"/>
    </row>
    <row r="8" spans="1:7">
      <c r="A8" s="7"/>
      <c r="B8" s="1" t="s">
        <v>12</v>
      </c>
      <c r="C8" s="1" t="s">
        <v>11</v>
      </c>
      <c r="D8" s="1" t="s">
        <v>12</v>
      </c>
      <c r="E8" s="1" t="s">
        <v>11</v>
      </c>
      <c r="F8" s="1" t="s">
        <v>12</v>
      </c>
      <c r="G8" s="1" t="s">
        <v>11</v>
      </c>
    </row>
    <row r="9" spans="1:7">
      <c r="A9" s="5" t="s">
        <v>8</v>
      </c>
      <c r="B9" s="5"/>
      <c r="D9" s="5"/>
      <c r="F9" s="5"/>
    </row>
    <row r="10" spans="1:7">
      <c r="A10" s="2" t="s">
        <v>7</v>
      </c>
      <c r="B10" s="38" t="s">
        <v>5</v>
      </c>
      <c r="C10" s="38"/>
      <c r="D10" s="38" t="s">
        <v>5</v>
      </c>
      <c r="E10" s="38"/>
      <c r="F10" s="38" t="s">
        <v>5</v>
      </c>
      <c r="G10" s="38"/>
    </row>
    <row r="11" spans="1:7" ht="69" customHeight="1">
      <c r="A11" s="2" t="s">
        <v>59</v>
      </c>
      <c r="B11" s="50" t="s">
        <v>4</v>
      </c>
      <c r="C11" s="50"/>
      <c r="D11" s="50" t="s">
        <v>4</v>
      </c>
      <c r="E11" s="50"/>
      <c r="F11" s="50" t="s">
        <v>4</v>
      </c>
      <c r="G11" s="50"/>
    </row>
    <row r="12" spans="1:7">
      <c r="A12" s="2" t="s">
        <v>14</v>
      </c>
      <c r="B12" s="20">
        <v>14400</v>
      </c>
      <c r="C12" s="20">
        <v>14400</v>
      </c>
      <c r="D12" s="20">
        <v>14400</v>
      </c>
      <c r="E12" s="20">
        <v>14400</v>
      </c>
      <c r="F12" s="20">
        <v>14400</v>
      </c>
      <c r="G12" s="20">
        <v>14400</v>
      </c>
    </row>
    <row r="13" spans="1:7" ht="30">
      <c r="A13" s="2" t="s">
        <v>18</v>
      </c>
      <c r="B13" s="21" t="s">
        <v>61</v>
      </c>
      <c r="C13" s="21" t="s">
        <v>61</v>
      </c>
      <c r="D13" s="21" t="s">
        <v>61</v>
      </c>
      <c r="E13" s="21" t="s">
        <v>61</v>
      </c>
      <c r="F13" s="21" t="s">
        <v>61</v>
      </c>
      <c r="G13" s="21" t="s">
        <v>61</v>
      </c>
    </row>
    <row r="14" spans="1:7" ht="45">
      <c r="A14" s="2" t="s">
        <v>60</v>
      </c>
      <c r="B14" s="20">
        <v>9216</v>
      </c>
      <c r="C14" s="20">
        <v>9216</v>
      </c>
      <c r="D14" s="20">
        <v>9216</v>
      </c>
      <c r="E14" s="20">
        <v>9216</v>
      </c>
      <c r="F14" s="20">
        <v>9216</v>
      </c>
      <c r="G14" s="20">
        <v>9216</v>
      </c>
    </row>
    <row r="16" spans="1:7">
      <c r="A16" s="11" t="s">
        <v>2</v>
      </c>
      <c r="B16" s="13"/>
      <c r="C16" s="13"/>
      <c r="D16" s="13"/>
      <c r="E16" s="13"/>
      <c r="F16" s="13"/>
      <c r="G16" s="13"/>
    </row>
    <row r="17" spans="1:8">
      <c r="A17" s="2" t="s">
        <v>46</v>
      </c>
      <c r="B17" s="21" t="s">
        <v>61</v>
      </c>
      <c r="C17" s="21" t="s">
        <v>61</v>
      </c>
      <c r="D17" s="12">
        <v>250000</v>
      </c>
      <c r="E17" s="12">
        <v>300000</v>
      </c>
      <c r="F17" s="21" t="s">
        <v>61</v>
      </c>
      <c r="G17" s="21" t="s">
        <v>61</v>
      </c>
    </row>
    <row r="18" spans="1:8">
      <c r="A18" s="2" t="s">
        <v>47</v>
      </c>
      <c r="B18" s="21" t="s">
        <v>61</v>
      </c>
      <c r="C18" s="21" t="s">
        <v>61</v>
      </c>
      <c r="D18" s="12">
        <v>15000</v>
      </c>
      <c r="E18" s="12">
        <v>70000</v>
      </c>
      <c r="F18" s="21" t="s">
        <v>61</v>
      </c>
      <c r="G18" s="21" t="s">
        <v>61</v>
      </c>
      <c r="H18" t="s">
        <v>101</v>
      </c>
    </row>
    <row r="19" spans="1:8">
      <c r="A19" s="8"/>
      <c r="B19" s="19"/>
      <c r="C19" s="19"/>
      <c r="D19" s="19"/>
      <c r="E19" s="19"/>
      <c r="F19" s="19"/>
      <c r="G19" s="19"/>
    </row>
    <row r="20" spans="1:8">
      <c r="A20" s="11" t="s">
        <v>3</v>
      </c>
    </row>
    <row r="21" spans="1:8" ht="30">
      <c r="A21" s="2" t="s">
        <v>54</v>
      </c>
      <c r="B21" s="21" t="s">
        <v>61</v>
      </c>
      <c r="C21" s="21" t="s">
        <v>61</v>
      </c>
      <c r="D21" s="12">
        <v>12000</v>
      </c>
      <c r="E21" s="12">
        <v>12000</v>
      </c>
      <c r="F21" s="21" t="s">
        <v>61</v>
      </c>
      <c r="G21" s="21" t="s">
        <v>61</v>
      </c>
    </row>
    <row r="22" spans="1:8">
      <c r="A22" s="3"/>
      <c r="B22" s="14"/>
      <c r="C22" s="14"/>
      <c r="D22" s="14"/>
      <c r="E22" s="14"/>
      <c r="F22" s="14"/>
      <c r="G22" s="14"/>
    </row>
    <row r="23" spans="1:8">
      <c r="A23" s="11" t="s">
        <v>1</v>
      </c>
      <c r="B23" s="13"/>
      <c r="C23" s="13"/>
      <c r="D23" s="13"/>
      <c r="E23" s="13"/>
      <c r="F23" s="13"/>
      <c r="G23" s="13"/>
    </row>
    <row r="24" spans="1:8" ht="75">
      <c r="A24" s="31" t="s">
        <v>95</v>
      </c>
      <c r="B24" s="15">
        <v>15000</v>
      </c>
      <c r="C24" s="15">
        <v>25000</v>
      </c>
      <c r="D24" s="32"/>
      <c r="E24" s="32"/>
      <c r="F24" s="21"/>
      <c r="G24" s="21"/>
      <c r="H24" s="28"/>
    </row>
    <row r="25" spans="1:8" ht="60">
      <c r="A25" s="31" t="s">
        <v>89</v>
      </c>
      <c r="B25" s="15">
        <v>0</v>
      </c>
      <c r="C25" s="15">
        <v>65000</v>
      </c>
      <c r="D25" s="48" t="s">
        <v>79</v>
      </c>
      <c r="E25" s="49"/>
      <c r="F25" s="21" t="s">
        <v>61</v>
      </c>
      <c r="G25" s="21" t="s">
        <v>61</v>
      </c>
      <c r="H25" s="28" t="s">
        <v>88</v>
      </c>
    </row>
    <row r="26" spans="1:8" ht="45">
      <c r="A26" s="2" t="s">
        <v>96</v>
      </c>
      <c r="B26" s="21" t="s">
        <v>61</v>
      </c>
      <c r="C26" s="21" t="s">
        <v>61</v>
      </c>
      <c r="D26" s="15">
        <v>4000</v>
      </c>
      <c r="E26" s="15">
        <v>15000</v>
      </c>
      <c r="F26" s="21" t="s">
        <v>61</v>
      </c>
      <c r="G26" s="21" t="s">
        <v>61</v>
      </c>
    </row>
    <row r="27" spans="1:8">
      <c r="A27" s="3"/>
      <c r="B27" s="13"/>
      <c r="C27" s="13"/>
      <c r="D27" s="13"/>
      <c r="E27" s="13"/>
      <c r="F27" s="13"/>
      <c r="G27" s="13"/>
    </row>
    <row r="28" spans="1:8">
      <c r="A28" s="11" t="s">
        <v>0</v>
      </c>
      <c r="B28" s="13"/>
      <c r="C28" s="13"/>
      <c r="D28" s="13"/>
      <c r="E28" s="13"/>
      <c r="F28" s="13"/>
      <c r="G28" s="13"/>
    </row>
    <row r="29" spans="1:8" ht="33.75" customHeight="1">
      <c r="A29" s="22" t="s">
        <v>56</v>
      </c>
      <c r="B29" s="23"/>
      <c r="C29" s="24"/>
      <c r="D29" s="23"/>
      <c r="E29" s="24"/>
      <c r="F29" s="23"/>
      <c r="G29" s="24"/>
    </row>
    <row r="30" spans="1:8">
      <c r="A30" s="2" t="s">
        <v>50</v>
      </c>
      <c r="B30" s="15">
        <v>10000</v>
      </c>
      <c r="C30" s="21" t="s">
        <v>61</v>
      </c>
      <c r="D30" s="21" t="s">
        <v>61</v>
      </c>
      <c r="E30" s="21" t="s">
        <v>61</v>
      </c>
      <c r="F30" s="21" t="s">
        <v>61</v>
      </c>
      <c r="G30" s="21" t="s">
        <v>61</v>
      </c>
    </row>
    <row r="31" spans="1:8" ht="30">
      <c r="A31" s="2" t="s">
        <v>51</v>
      </c>
      <c r="B31" s="21" t="s">
        <v>61</v>
      </c>
      <c r="C31" s="15">
        <v>30000</v>
      </c>
      <c r="D31" s="21" t="s">
        <v>61</v>
      </c>
      <c r="E31" s="21" t="s">
        <v>61</v>
      </c>
      <c r="F31" s="21" t="s">
        <v>61</v>
      </c>
      <c r="G31" s="21" t="s">
        <v>61</v>
      </c>
    </row>
    <row r="32" spans="1:8">
      <c r="A32" s="14"/>
      <c r="B32" s="14"/>
      <c r="C32" s="14"/>
      <c r="D32" s="14"/>
      <c r="E32" s="14"/>
      <c r="F32" s="14"/>
      <c r="G32" s="14"/>
    </row>
    <row r="33" spans="1:7">
      <c r="A33" s="11" t="s">
        <v>64</v>
      </c>
      <c r="B33" s="14"/>
      <c r="C33" s="14"/>
      <c r="D33" s="14"/>
      <c r="E33" s="14"/>
      <c r="F33" s="14"/>
      <c r="G33" s="14"/>
    </row>
    <row r="34" spans="1:7" ht="60">
      <c r="A34" s="25" t="s">
        <v>65</v>
      </c>
      <c r="B34" s="35" t="s">
        <v>102</v>
      </c>
      <c r="C34" s="35" t="s">
        <v>102</v>
      </c>
      <c r="D34" s="21" t="s">
        <v>61</v>
      </c>
      <c r="E34" s="21" t="s">
        <v>61</v>
      </c>
      <c r="F34" s="42" t="s">
        <v>68</v>
      </c>
      <c r="G34" s="43"/>
    </row>
    <row r="35" spans="1:7" ht="60">
      <c r="A35" s="25" t="s">
        <v>66</v>
      </c>
      <c r="B35" s="35" t="s">
        <v>102</v>
      </c>
      <c r="C35" s="35" t="s">
        <v>102</v>
      </c>
      <c r="D35" s="21" t="s">
        <v>61</v>
      </c>
      <c r="E35" s="21" t="s">
        <v>61</v>
      </c>
      <c r="F35" s="44"/>
      <c r="G35" s="45"/>
    </row>
    <row r="36" spans="1:7">
      <c r="A36" s="4"/>
      <c r="B36" s="4"/>
      <c r="D36" s="4"/>
      <c r="F36" s="4"/>
    </row>
    <row r="37" spans="1:7">
      <c r="A37" s="11" t="s">
        <v>55</v>
      </c>
      <c r="B37" s="4"/>
      <c r="D37" s="4"/>
      <c r="F37" s="4"/>
    </row>
    <row r="38" spans="1:7">
      <c r="A38" s="18" t="s">
        <v>52</v>
      </c>
      <c r="B38" s="17">
        <f t="shared" ref="B38:G38" si="0">SUM(B12:B13,B17,B25:B26,B30:B31)</f>
        <v>24400</v>
      </c>
      <c r="C38" s="17">
        <f t="shared" si="0"/>
        <v>109400</v>
      </c>
      <c r="D38" s="17">
        <f t="shared" si="0"/>
        <v>268400</v>
      </c>
      <c r="E38" s="17">
        <f t="shared" si="0"/>
        <v>329400</v>
      </c>
      <c r="F38" s="17">
        <f t="shared" si="0"/>
        <v>14400</v>
      </c>
      <c r="G38" s="17">
        <f t="shared" si="0"/>
        <v>14400</v>
      </c>
    </row>
    <row r="39" spans="1:7">
      <c r="A39" s="18" t="s">
        <v>53</v>
      </c>
      <c r="B39" s="17">
        <f>SUM(B14,B21,B18,B34)</f>
        <v>9216</v>
      </c>
      <c r="C39" s="17">
        <f>SUM(C14,C21,C18,C34)</f>
        <v>9216</v>
      </c>
      <c r="D39" s="17">
        <f>SUM(D14,D21,D18,D34)</f>
        <v>36216</v>
      </c>
      <c r="E39" s="17">
        <f>SUM(E14,E21,E18,E34)</f>
        <v>91216</v>
      </c>
      <c r="F39" s="46" t="s">
        <v>103</v>
      </c>
      <c r="G39" s="47"/>
    </row>
  </sheetData>
  <mergeCells count="15">
    <mergeCell ref="D7:E7"/>
    <mergeCell ref="D10:E10"/>
    <mergeCell ref="D11:E11"/>
    <mergeCell ref="A4:G4"/>
    <mergeCell ref="B5:G5"/>
    <mergeCell ref="F10:G10"/>
    <mergeCell ref="F11:G11"/>
    <mergeCell ref="B6:G6"/>
    <mergeCell ref="B7:C7"/>
    <mergeCell ref="F7:G7"/>
    <mergeCell ref="F34:G35"/>
    <mergeCell ref="F39:G39"/>
    <mergeCell ref="D25:E25"/>
    <mergeCell ref="B10:C10"/>
    <mergeCell ref="B11:C1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C16"/>
  <sheetViews>
    <sheetView workbookViewId="0">
      <selection activeCell="A3" sqref="A3:XFD3"/>
    </sheetView>
  </sheetViews>
  <sheetFormatPr defaultRowHeight="15"/>
  <sheetData>
    <row r="1" spans="1:3">
      <c r="A1" s="5" t="s">
        <v>80</v>
      </c>
    </row>
    <row r="3" spans="1:3">
      <c r="A3" t="s">
        <v>13</v>
      </c>
    </row>
    <row r="5" spans="1:3">
      <c r="A5" t="s">
        <v>12</v>
      </c>
      <c r="B5" t="s">
        <v>11</v>
      </c>
    </row>
    <row r="6" spans="1:3">
      <c r="A6" s="6">
        <v>300000</v>
      </c>
      <c r="B6" s="6">
        <v>300000</v>
      </c>
      <c r="C6" t="s">
        <v>10</v>
      </c>
    </row>
    <row r="7" spans="1:3">
      <c r="A7" s="6">
        <v>14000</v>
      </c>
      <c r="B7" s="6">
        <v>16000</v>
      </c>
      <c r="C7" t="s">
        <v>9</v>
      </c>
    </row>
    <row r="8" spans="1:3">
      <c r="A8" s="6">
        <v>40000</v>
      </c>
      <c r="B8" s="6">
        <v>70000</v>
      </c>
      <c r="C8" t="s">
        <v>99</v>
      </c>
    </row>
    <row r="9" spans="1:3">
      <c r="A9" s="6">
        <v>15000</v>
      </c>
      <c r="B9" s="6">
        <f>B8</f>
        <v>70000</v>
      </c>
      <c r="C9" s="33" t="s">
        <v>100</v>
      </c>
    </row>
    <row r="10" spans="1:3">
      <c r="A10" s="6"/>
      <c r="B10" s="6"/>
    </row>
    <row r="11" spans="1:3">
      <c r="A11" s="6">
        <v>12000</v>
      </c>
      <c r="B11" s="6">
        <v>12000</v>
      </c>
      <c r="C11" t="s">
        <v>19</v>
      </c>
    </row>
    <row r="12" spans="1:3">
      <c r="A12" s="6">
        <v>8000</v>
      </c>
      <c r="B12" s="6">
        <v>10000</v>
      </c>
      <c r="C12" t="s">
        <v>20</v>
      </c>
    </row>
    <row r="15" spans="1:3">
      <c r="A15" t="s">
        <v>81</v>
      </c>
    </row>
    <row r="16" spans="1:3">
      <c r="A16" t="s">
        <v>82</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dimension ref="A1:D26"/>
  <sheetViews>
    <sheetView workbookViewId="0"/>
  </sheetViews>
  <sheetFormatPr defaultRowHeight="15"/>
  <cols>
    <col min="1" max="2" width="10.42578125" customWidth="1"/>
    <col min="3" max="3" width="12.28515625" customWidth="1"/>
  </cols>
  <sheetData>
    <row r="1" spans="1:4">
      <c r="A1" s="5" t="s">
        <v>104</v>
      </c>
    </row>
    <row r="3" spans="1:4">
      <c r="A3" s="5" t="s">
        <v>22</v>
      </c>
    </row>
    <row r="5" spans="1:4">
      <c r="A5" t="s">
        <v>23</v>
      </c>
    </row>
    <row r="6" spans="1:4">
      <c r="A6" t="s">
        <v>24</v>
      </c>
    </row>
    <row r="7" spans="1:4">
      <c r="B7" t="s">
        <v>25</v>
      </c>
    </row>
    <row r="8" spans="1:4">
      <c r="B8" t="s">
        <v>26</v>
      </c>
    </row>
    <row r="9" spans="1:4">
      <c r="B9" t="s">
        <v>27</v>
      </c>
    </row>
    <row r="10" spans="1:4">
      <c r="B10" t="s">
        <v>28</v>
      </c>
    </row>
    <row r="11" spans="1:4">
      <c r="B11" t="s">
        <v>29</v>
      </c>
    </row>
    <row r="14" spans="1:4">
      <c r="A14" t="s">
        <v>30</v>
      </c>
    </row>
    <row r="15" spans="1:4">
      <c r="B15" t="s">
        <v>37</v>
      </c>
      <c r="C15" t="s">
        <v>31</v>
      </c>
      <c r="D15" t="s">
        <v>35</v>
      </c>
    </row>
    <row r="16" spans="1:4">
      <c r="B16" t="s">
        <v>38</v>
      </c>
      <c r="C16" t="s">
        <v>32</v>
      </c>
      <c r="D16" t="s">
        <v>36</v>
      </c>
    </row>
    <row r="17" spans="1:4">
      <c r="B17" t="s">
        <v>39</v>
      </c>
      <c r="C17" t="s">
        <v>33</v>
      </c>
      <c r="D17" t="s">
        <v>34</v>
      </c>
    </row>
    <row r="19" spans="1:4">
      <c r="A19" t="s">
        <v>40</v>
      </c>
    </row>
    <row r="20" spans="1:4">
      <c r="A20" t="s">
        <v>41</v>
      </c>
    </row>
    <row r="21" spans="1:4">
      <c r="A21" t="s">
        <v>42</v>
      </c>
    </row>
    <row r="22" spans="1:4">
      <c r="A22" s="9" t="s">
        <v>21</v>
      </c>
    </row>
    <row r="23" spans="1:4">
      <c r="A23" s="9"/>
    </row>
    <row r="24" spans="1:4">
      <c r="A24" t="s">
        <v>43</v>
      </c>
    </row>
    <row r="25" spans="1:4">
      <c r="A25" s="10">
        <v>10000</v>
      </c>
      <c r="B25" t="s">
        <v>12</v>
      </c>
      <c r="C25" t="s">
        <v>44</v>
      </c>
    </row>
    <row r="26" spans="1:4">
      <c r="A26" s="10">
        <v>30000</v>
      </c>
      <c r="B26" t="s">
        <v>11</v>
      </c>
      <c r="C26" t="s">
        <v>45</v>
      </c>
    </row>
  </sheetData>
  <hyperlinks>
    <hyperlink ref="A22" r:id="rId1"/>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dimension ref="A1:A25"/>
  <sheetViews>
    <sheetView workbookViewId="0">
      <selection activeCell="A22" sqref="A22"/>
    </sheetView>
  </sheetViews>
  <sheetFormatPr defaultRowHeight="15"/>
  <cols>
    <col min="1" max="1" width="146" customWidth="1"/>
  </cols>
  <sheetData>
    <row r="1" spans="1:1">
      <c r="A1" s="5" t="s">
        <v>105</v>
      </c>
    </row>
    <row r="3" spans="1:1">
      <c r="A3" s="5" t="s">
        <v>69</v>
      </c>
    </row>
    <row r="4" spans="1:1">
      <c r="A4" t="s">
        <v>70</v>
      </c>
    </row>
    <row r="6" spans="1:1">
      <c r="A6" t="s">
        <v>71</v>
      </c>
    </row>
    <row r="7" spans="1:1">
      <c r="A7" t="s">
        <v>75</v>
      </c>
    </row>
    <row r="9" spans="1:1">
      <c r="A9" t="s">
        <v>72</v>
      </c>
    </row>
    <row r="11" spans="1:1">
      <c r="A11" t="s">
        <v>73</v>
      </c>
    </row>
    <row r="12" spans="1:1">
      <c r="A12" t="s">
        <v>74</v>
      </c>
    </row>
    <row r="13" spans="1:1">
      <c r="A13" t="s">
        <v>76</v>
      </c>
    </row>
    <row r="15" spans="1:1">
      <c r="A15" t="s">
        <v>77</v>
      </c>
    </row>
    <row r="16" spans="1:1">
      <c r="A16" t="s">
        <v>78</v>
      </c>
    </row>
    <row r="19" spans="1:1">
      <c r="A19" s="5" t="s">
        <v>90</v>
      </c>
    </row>
    <row r="20" spans="1:1">
      <c r="A20" t="s">
        <v>91</v>
      </c>
    </row>
    <row r="22" spans="1:1" ht="45">
      <c r="A22" s="27" t="s">
        <v>98</v>
      </c>
    </row>
    <row r="23" spans="1:1" ht="30">
      <c r="A23" s="27" t="s">
        <v>92</v>
      </c>
    </row>
    <row r="24" spans="1:1" ht="45">
      <c r="A24" s="27" t="s">
        <v>94</v>
      </c>
    </row>
    <row r="25" spans="1:1" ht="30">
      <c r="A25" s="27"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Tier2 cost</vt:lpstr>
      <vt:lpstr>Tier1 cost</vt:lpstr>
      <vt:lpstr>baghouse</vt:lpstr>
      <vt:lpstr>modeling</vt:lpstr>
      <vt:lpstr>source testing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2016-05-24T22:38:29Z</dcterms:modified>
</cp:coreProperties>
</file>