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e's Documents\Air Toxics Rulemaking 2016\temp to permanent\potential rule changes\"/>
    </mc:Choice>
  </mc:AlternateContent>
  <bookViews>
    <workbookView xWindow="0" yWindow="0" windowWidth="19200" windowHeight="1159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5" i="2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11" i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10" i="1"/>
  <c r="C9" i="1"/>
</calcChain>
</file>

<file path=xl/sharedStrings.xml><?xml version="1.0" encoding="utf-8"?>
<sst xmlns="http://schemas.openxmlformats.org/spreadsheetml/2006/main" count="69" uniqueCount="45">
  <si>
    <t>Analyte</t>
  </si>
  <si>
    <t>CAS No.</t>
  </si>
  <si>
    <t>Antimony (Sb)</t>
  </si>
  <si>
    <t>7440-36-0</t>
  </si>
  <si>
    <t>Arsenic (As)</t>
  </si>
  <si>
    <t>7440-38-2</t>
  </si>
  <si>
    <t>Barium (Ba)</t>
  </si>
  <si>
    <t>7440-39-3</t>
  </si>
  <si>
    <t>Beryllium (Be)</t>
  </si>
  <si>
    <t>7440-41-7</t>
  </si>
  <si>
    <t>Cadmium (Cd)</t>
  </si>
  <si>
    <t>7440-43-9</t>
  </si>
  <si>
    <t>Chromium (Cr)</t>
  </si>
  <si>
    <t>7440-47-3</t>
  </si>
  <si>
    <t>Cobalt (Co)</t>
  </si>
  <si>
    <t>7440-48-4</t>
  </si>
  <si>
    <t>Copper (Cu)</t>
  </si>
  <si>
    <t>7440-50-8</t>
  </si>
  <si>
    <t>Lead (Pb)</t>
  </si>
  <si>
    <t>7439-92-1</t>
  </si>
  <si>
    <t>Manganese (Mn)</t>
  </si>
  <si>
    <t>7439-96-5</t>
  </si>
  <si>
    <t>Mercury (Hg)</t>
  </si>
  <si>
    <t>7439-97-6</t>
  </si>
  <si>
    <t>Nickel (Ni)</t>
  </si>
  <si>
    <t>7440-02-0</t>
  </si>
  <si>
    <t>Phosphorus (P)</t>
  </si>
  <si>
    <t>7723-14-0</t>
  </si>
  <si>
    <t>Selenium (Se)</t>
  </si>
  <si>
    <t>7782-49-2</t>
  </si>
  <si>
    <t>Silver (Ag)</t>
  </si>
  <si>
    <t>7440-22-4</t>
  </si>
  <si>
    <t>Thallium (Tl)</t>
  </si>
  <si>
    <t>7440-28-0</t>
  </si>
  <si>
    <t>Zinc (Zn)</t>
  </si>
  <si>
    <t>7440-66-</t>
  </si>
  <si>
    <t/>
  </si>
  <si>
    <t>EPA Method 29 analytes</t>
  </si>
  <si>
    <t>DEQ ABC (ng/m3)</t>
  </si>
  <si>
    <t>DEQ ABC (ug/m3)</t>
  </si>
  <si>
    <t>for hex chrome</t>
  </si>
  <si>
    <t>manganese compounds</t>
  </si>
  <si>
    <t>elemental</t>
  </si>
  <si>
    <t>lead compounds (10% of the regulatory limit of 150 ng/m3)</t>
  </si>
  <si>
    <t>nickel refinery 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</si>
</sst>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2"/>
  <sheetViews>
    <sheetView workbookViewId="0">
      <selection activeCell="C41" sqref="C9:C41"/>
    </sheetView>
  </sheetViews>
  <sheetFormatPr defaultRowHeight="15" x14ac:dyDescent="0.25"/>
  <sheetData>
    <row r="7" spans="1:3" x14ac:dyDescent="0.25">
      <c r="A7" t="s">
        <v>0</v>
      </c>
    </row>
    <row r="8" spans="1:3" x14ac:dyDescent="0.25">
      <c r="A8" t="s">
        <v>1</v>
      </c>
    </row>
    <row r="9" spans="1:3" x14ac:dyDescent="0.25">
      <c r="A9" t="s">
        <v>2</v>
      </c>
      <c r="C9" t="str">
        <f>A9</f>
        <v>Antimony (Sb)</v>
      </c>
    </row>
    <row r="10" spans="1:3" x14ac:dyDescent="0.25">
      <c r="A10" t="s">
        <v>3</v>
      </c>
      <c r="C10" t="str">
        <f>IF(C9="",A10,"")</f>
        <v/>
      </c>
    </row>
    <row r="11" spans="1:3" x14ac:dyDescent="0.25">
      <c r="A11" t="s">
        <v>4</v>
      </c>
      <c r="C11" t="str">
        <f t="shared" ref="C11:C41" si="0">IF(C10="",A11,"")</f>
        <v>Arsenic (As)</v>
      </c>
    </row>
    <row r="12" spans="1:3" x14ac:dyDescent="0.25">
      <c r="A12" t="s">
        <v>5</v>
      </c>
      <c r="C12" t="str">
        <f t="shared" si="0"/>
        <v/>
      </c>
    </row>
    <row r="13" spans="1:3" x14ac:dyDescent="0.25">
      <c r="A13" t="s">
        <v>6</v>
      </c>
      <c r="C13" t="str">
        <f t="shared" si="0"/>
        <v>Barium (Ba)</v>
      </c>
    </row>
    <row r="14" spans="1:3" x14ac:dyDescent="0.25">
      <c r="A14" t="s">
        <v>7</v>
      </c>
      <c r="C14" t="str">
        <f t="shared" si="0"/>
        <v/>
      </c>
    </row>
    <row r="15" spans="1:3" x14ac:dyDescent="0.25">
      <c r="A15" t="s">
        <v>8</v>
      </c>
      <c r="C15" t="str">
        <f t="shared" si="0"/>
        <v>Beryllium (Be)</v>
      </c>
    </row>
    <row r="16" spans="1:3" x14ac:dyDescent="0.25">
      <c r="A16" t="s">
        <v>9</v>
      </c>
      <c r="C16" t="str">
        <f t="shared" si="0"/>
        <v/>
      </c>
    </row>
    <row r="17" spans="1:3" x14ac:dyDescent="0.25">
      <c r="A17" t="s">
        <v>10</v>
      </c>
      <c r="C17" t="str">
        <f t="shared" si="0"/>
        <v>Cadmium (Cd)</v>
      </c>
    </row>
    <row r="18" spans="1:3" x14ac:dyDescent="0.25">
      <c r="A18" t="s">
        <v>11</v>
      </c>
      <c r="C18" t="str">
        <f t="shared" si="0"/>
        <v/>
      </c>
    </row>
    <row r="19" spans="1:3" x14ac:dyDescent="0.25">
      <c r="A19" t="s">
        <v>12</v>
      </c>
      <c r="C19" t="str">
        <f t="shared" si="0"/>
        <v>Chromium (Cr)</v>
      </c>
    </row>
    <row r="20" spans="1:3" x14ac:dyDescent="0.25">
      <c r="A20" t="s">
        <v>13</v>
      </c>
      <c r="C20" t="str">
        <f t="shared" si="0"/>
        <v/>
      </c>
    </row>
    <row r="21" spans="1:3" x14ac:dyDescent="0.25">
      <c r="A21" t="s">
        <v>14</v>
      </c>
      <c r="C21" t="str">
        <f t="shared" si="0"/>
        <v>Cobalt (Co)</v>
      </c>
    </row>
    <row r="22" spans="1:3" x14ac:dyDescent="0.25">
      <c r="A22" t="s">
        <v>15</v>
      </c>
      <c r="C22" t="str">
        <f t="shared" si="0"/>
        <v/>
      </c>
    </row>
    <row r="23" spans="1:3" x14ac:dyDescent="0.25">
      <c r="A23" t="s">
        <v>16</v>
      </c>
      <c r="C23" t="str">
        <f t="shared" si="0"/>
        <v>Copper (Cu)</v>
      </c>
    </row>
    <row r="24" spans="1:3" x14ac:dyDescent="0.25">
      <c r="A24" t="s">
        <v>17</v>
      </c>
      <c r="C24" t="str">
        <f t="shared" si="0"/>
        <v/>
      </c>
    </row>
    <row r="25" spans="1:3" x14ac:dyDescent="0.25">
      <c r="A25" t="s">
        <v>18</v>
      </c>
      <c r="C25" t="str">
        <f t="shared" si="0"/>
        <v>Lead (Pb)</v>
      </c>
    </row>
    <row r="26" spans="1:3" x14ac:dyDescent="0.25">
      <c r="A26" t="s">
        <v>19</v>
      </c>
      <c r="C26" t="str">
        <f>IF(C25="",A26,"")</f>
        <v/>
      </c>
    </row>
    <row r="27" spans="1:3" x14ac:dyDescent="0.25">
      <c r="A27" t="s">
        <v>20</v>
      </c>
      <c r="C27" t="str">
        <f t="shared" si="0"/>
        <v>Manganese (Mn)</v>
      </c>
    </row>
    <row r="28" spans="1:3" x14ac:dyDescent="0.25">
      <c r="A28" t="s">
        <v>21</v>
      </c>
      <c r="C28" t="str">
        <f t="shared" si="0"/>
        <v/>
      </c>
    </row>
    <row r="29" spans="1:3" x14ac:dyDescent="0.25">
      <c r="A29" t="s">
        <v>22</v>
      </c>
      <c r="C29" t="str">
        <f t="shared" si="0"/>
        <v>Mercury (Hg)</v>
      </c>
    </row>
    <row r="30" spans="1:3" x14ac:dyDescent="0.25">
      <c r="A30" t="s">
        <v>23</v>
      </c>
      <c r="C30" t="str">
        <f t="shared" si="0"/>
        <v/>
      </c>
    </row>
    <row r="31" spans="1:3" x14ac:dyDescent="0.25">
      <c r="A31" t="s">
        <v>24</v>
      </c>
      <c r="C31" t="str">
        <f t="shared" si="0"/>
        <v>Nickel (Ni)</v>
      </c>
    </row>
    <row r="32" spans="1:3" x14ac:dyDescent="0.25">
      <c r="A32" t="s">
        <v>25</v>
      </c>
      <c r="C32" t="str">
        <f t="shared" si="0"/>
        <v/>
      </c>
    </row>
    <row r="33" spans="1:3" x14ac:dyDescent="0.25">
      <c r="A33" t="s">
        <v>26</v>
      </c>
      <c r="C33" t="str">
        <f t="shared" si="0"/>
        <v>Phosphorus (P)</v>
      </c>
    </row>
    <row r="34" spans="1:3" x14ac:dyDescent="0.25">
      <c r="A34" t="s">
        <v>27</v>
      </c>
      <c r="C34" t="str">
        <f t="shared" si="0"/>
        <v/>
      </c>
    </row>
    <row r="35" spans="1:3" x14ac:dyDescent="0.25">
      <c r="A35" t="s">
        <v>28</v>
      </c>
      <c r="C35" t="str">
        <f t="shared" si="0"/>
        <v>Selenium (Se)</v>
      </c>
    </row>
    <row r="36" spans="1:3" x14ac:dyDescent="0.25">
      <c r="A36" t="s">
        <v>29</v>
      </c>
      <c r="C36" t="str">
        <f t="shared" si="0"/>
        <v/>
      </c>
    </row>
    <row r="37" spans="1:3" x14ac:dyDescent="0.25">
      <c r="A37" t="s">
        <v>30</v>
      </c>
      <c r="C37" t="str">
        <f t="shared" si="0"/>
        <v>Silver (Ag)</v>
      </c>
    </row>
    <row r="38" spans="1:3" x14ac:dyDescent="0.25">
      <c r="A38" t="s">
        <v>31</v>
      </c>
      <c r="C38" t="str">
        <f t="shared" si="0"/>
        <v/>
      </c>
    </row>
    <row r="39" spans="1:3" x14ac:dyDescent="0.25">
      <c r="A39" t="s">
        <v>32</v>
      </c>
      <c r="C39" t="str">
        <f t="shared" si="0"/>
        <v>Thallium (Tl)</v>
      </c>
    </row>
    <row r="40" spans="1:3" x14ac:dyDescent="0.25">
      <c r="A40" t="s">
        <v>33</v>
      </c>
      <c r="C40" t="str">
        <f t="shared" si="0"/>
        <v/>
      </c>
    </row>
    <row r="41" spans="1:3" x14ac:dyDescent="0.25">
      <c r="A41" t="s">
        <v>34</v>
      </c>
      <c r="C41" t="str">
        <f t="shared" si="0"/>
        <v>Zinc (Zn)</v>
      </c>
    </row>
    <row r="42" spans="1:3" x14ac:dyDescent="0.25">
      <c r="A42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7"/>
  <sheetViews>
    <sheetView tabSelected="1" workbookViewId="0">
      <selection activeCell="B10" sqref="B10"/>
    </sheetView>
  </sheetViews>
  <sheetFormatPr defaultRowHeight="15" x14ac:dyDescent="0.25"/>
  <cols>
    <col min="1" max="1" width="19.28515625" customWidth="1"/>
    <col min="2" max="2" width="10.42578125" customWidth="1"/>
    <col min="4" max="4" width="39" customWidth="1"/>
  </cols>
  <sheetData>
    <row r="4" spans="1:4" ht="30" x14ac:dyDescent="0.25">
      <c r="A4" s="3" t="s">
        <v>37</v>
      </c>
      <c r="B4" s="3" t="s">
        <v>39</v>
      </c>
      <c r="C4" s="3" t="s">
        <v>38</v>
      </c>
    </row>
    <row r="5" spans="1:4" x14ac:dyDescent="0.25">
      <c r="A5" s="1" t="s">
        <v>2</v>
      </c>
      <c r="B5" s="2"/>
      <c r="C5" s="2" t="str">
        <f>IF(B5&lt;&gt;"",B5*1000,"")</f>
        <v/>
      </c>
    </row>
    <row r="6" spans="1:4" x14ac:dyDescent="0.25">
      <c r="A6" s="1" t="s">
        <v>4</v>
      </c>
      <c r="B6" s="2">
        <v>2.0000000000000001E-4</v>
      </c>
      <c r="C6" s="2">
        <f t="shared" ref="C6:C20" si="0">IF(B6&lt;&gt;"",B6*1000,"")</f>
        <v>0.2</v>
      </c>
    </row>
    <row r="7" spans="1:4" x14ac:dyDescent="0.25">
      <c r="A7" s="1" t="s">
        <v>6</v>
      </c>
      <c r="B7" s="2"/>
      <c r="C7" s="2" t="str">
        <f t="shared" si="0"/>
        <v/>
      </c>
    </row>
    <row r="8" spans="1:4" x14ac:dyDescent="0.25">
      <c r="A8" s="1" t="s">
        <v>8</v>
      </c>
      <c r="B8" s="2">
        <v>4.0000000000000002E-4</v>
      </c>
      <c r="C8" s="2">
        <f t="shared" si="0"/>
        <v>0.4</v>
      </c>
    </row>
    <row r="9" spans="1:4" x14ac:dyDescent="0.25">
      <c r="A9" s="1" t="s">
        <v>10</v>
      </c>
      <c r="B9" s="2">
        <v>5.9999999999999995E-4</v>
      </c>
      <c r="C9" s="2">
        <f t="shared" si="0"/>
        <v>0.6</v>
      </c>
    </row>
    <row r="10" spans="1:4" x14ac:dyDescent="0.25">
      <c r="A10" s="1" t="s">
        <v>12</v>
      </c>
      <c r="B10" s="2">
        <v>8.0000000000000007E-5</v>
      </c>
      <c r="C10" s="2">
        <f t="shared" si="0"/>
        <v>0.08</v>
      </c>
      <c r="D10" t="s">
        <v>40</v>
      </c>
    </row>
    <row r="11" spans="1:4" x14ac:dyDescent="0.25">
      <c r="A11" s="1" t="s">
        <v>14</v>
      </c>
      <c r="B11" s="2">
        <v>0.1</v>
      </c>
      <c r="C11" s="2">
        <f t="shared" si="0"/>
        <v>100</v>
      </c>
    </row>
    <row r="12" spans="1:4" x14ac:dyDescent="0.25">
      <c r="A12" s="1" t="s">
        <v>16</v>
      </c>
      <c r="B12" s="2"/>
      <c r="C12" s="2" t="str">
        <f t="shared" si="0"/>
        <v/>
      </c>
    </row>
    <row r="13" spans="1:4" x14ac:dyDescent="0.25">
      <c r="A13" s="1" t="s">
        <v>18</v>
      </c>
      <c r="B13" s="2">
        <f>0.15*0.1</f>
        <v>1.4999999999999999E-2</v>
      </c>
      <c r="C13" s="2">
        <f t="shared" si="0"/>
        <v>15</v>
      </c>
      <c r="D13" t="s">
        <v>43</v>
      </c>
    </row>
    <row r="14" spans="1:4" x14ac:dyDescent="0.25">
      <c r="A14" s="1" t="s">
        <v>20</v>
      </c>
      <c r="B14" s="2">
        <v>0.09</v>
      </c>
      <c r="C14" s="2">
        <f t="shared" si="0"/>
        <v>90</v>
      </c>
      <c r="D14" t="s">
        <v>41</v>
      </c>
    </row>
    <row r="15" spans="1:4" x14ac:dyDescent="0.25">
      <c r="A15" s="1" t="s">
        <v>22</v>
      </c>
      <c r="B15" s="2">
        <v>0.3</v>
      </c>
      <c r="C15" s="2">
        <f t="shared" si="0"/>
        <v>300</v>
      </c>
      <c r="D15" t="s">
        <v>42</v>
      </c>
    </row>
    <row r="16" spans="1:4" x14ac:dyDescent="0.25">
      <c r="A16" s="1" t="s">
        <v>24</v>
      </c>
      <c r="B16" s="2">
        <v>4.0000000000000001E-3</v>
      </c>
      <c r="C16" s="2">
        <f t="shared" si="0"/>
        <v>4</v>
      </c>
      <c r="D16" t="s">
        <v>44</v>
      </c>
    </row>
    <row r="17" spans="1:3" x14ac:dyDescent="0.25">
      <c r="A17" s="1" t="s">
        <v>26</v>
      </c>
      <c r="B17" s="2"/>
      <c r="C17" s="2" t="str">
        <f t="shared" si="0"/>
        <v/>
      </c>
    </row>
    <row r="18" spans="1:3" x14ac:dyDescent="0.25">
      <c r="A18" s="1" t="s">
        <v>28</v>
      </c>
      <c r="B18" s="2"/>
      <c r="C18" s="2" t="str">
        <f t="shared" si="0"/>
        <v/>
      </c>
    </row>
    <row r="19" spans="1:3" x14ac:dyDescent="0.25">
      <c r="A19" s="1" t="s">
        <v>30</v>
      </c>
      <c r="B19" s="2"/>
      <c r="C19" s="2" t="str">
        <f t="shared" si="0"/>
        <v/>
      </c>
    </row>
    <row r="20" spans="1:3" x14ac:dyDescent="0.25">
      <c r="A20" s="1" t="s">
        <v>32</v>
      </c>
      <c r="B20" s="2"/>
      <c r="C20" s="2" t="str">
        <f t="shared" si="0"/>
        <v/>
      </c>
    </row>
    <row r="22" spans="1:3" x14ac:dyDescent="0.25">
      <c r="A22" t="s">
        <v>36</v>
      </c>
    </row>
    <row r="24" spans="1:3" x14ac:dyDescent="0.25">
      <c r="A24" t="s">
        <v>36</v>
      </c>
    </row>
    <row r="26" spans="1:3" x14ac:dyDescent="0.25">
      <c r="A26" t="s">
        <v>36</v>
      </c>
    </row>
    <row r="28" spans="1:3" x14ac:dyDescent="0.25">
      <c r="A28" t="s">
        <v>36</v>
      </c>
    </row>
    <row r="30" spans="1:3" x14ac:dyDescent="0.25">
      <c r="A30" t="s">
        <v>36</v>
      </c>
    </row>
    <row r="32" spans="1:3" x14ac:dyDescent="0.25">
      <c r="A32" t="s">
        <v>36</v>
      </c>
    </row>
    <row r="34" spans="1:1" x14ac:dyDescent="0.25">
      <c r="A34" t="s">
        <v>36</v>
      </c>
    </row>
    <row r="36" spans="1:1" x14ac:dyDescent="0.25">
      <c r="A36" t="s">
        <v>36</v>
      </c>
    </row>
    <row r="37" spans="1:1" x14ac:dyDescent="0.25">
      <c r="A3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State of Oregon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2016-08-02T17:45:17Z</dcterms:created>
  <dcterms:modified xsi:type="dcterms:W3CDTF">2016-08-02T18:29:03Z</dcterms:modified>
</cp:coreProperties>
</file>