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bookViews>
  <sheets>
    <sheet name="STEP 1" sheetId="1" r:id="rId1"/>
    <sheet name="STEP 2" sheetId="2" r:id="rId2"/>
    <sheet name="STEP 3" sheetId="7" r:id="rId3"/>
    <sheet name="Codes &amp; Lists" sheetId="10" state="hidden" r:id="rId4"/>
    <sheet name="Excel Tips" sheetId="11" r:id="rId5"/>
    <sheet name="Report" sheetId="12" r:id="rId6"/>
  </sheets>
  <definedNames>
    <definedName name="CategoryName">STEP3[[Category Name ]]</definedName>
    <definedName name="Commenter">STEP1[Commenter
]</definedName>
    <definedName name="Response">STEP3[[#All],[DEQ Response to Comment Category]]</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C3" i="7"/>
  <c r="C4"/>
  <c r="C5"/>
  <c r="C6"/>
  <c r="C7"/>
  <c r="C8"/>
  <c r="C9"/>
  <c r="C10"/>
  <c r="C11"/>
  <c r="C12"/>
  <c r="F13"/>
  <c r="B7" i="12"/>
  <c r="A8"/>
  <c r="A9"/>
  <c r="A10"/>
  <c r="A11"/>
  <c r="A12"/>
  <c r="A13"/>
  <c r="A14"/>
  <c r="A15"/>
  <c r="A16"/>
  <c r="A17"/>
  <c r="A18"/>
  <c r="A19"/>
  <c r="A20"/>
  <c r="A21"/>
  <c r="A22"/>
  <c r="A23"/>
  <c r="A24"/>
  <c r="A25"/>
  <c r="A26"/>
  <c r="A27"/>
  <c r="A28"/>
  <c r="A29"/>
  <c r="A30"/>
  <c r="A31"/>
  <c r="A32"/>
  <c r="A33"/>
  <c r="A34"/>
  <c r="A35"/>
  <c r="A36"/>
  <c r="A37"/>
  <c r="A38"/>
  <c r="A39"/>
  <c r="A7"/>
  <c r="B7" i="2"/>
  <c r="B6"/>
  <c r="B4"/>
  <c r="B10"/>
  <c r="B9"/>
  <c r="B5"/>
  <c r="B3"/>
  <c r="B8"/>
  <c r="B12"/>
  <c r="A5" i="1"/>
  <c r="A3" i="12" s="1"/>
  <c r="B2"/>
  <c r="A6" i="1"/>
  <c r="T5"/>
  <c r="T6"/>
  <c r="T7"/>
  <c r="T8"/>
  <c r="T9"/>
  <c r="T10"/>
  <c r="T11"/>
  <c r="T12"/>
  <c r="T13"/>
  <c r="T14"/>
  <c r="B11" i="2"/>
  <c r="G12"/>
  <c r="G8"/>
  <c r="G11"/>
  <c r="G3"/>
  <c r="G5"/>
  <c r="G9"/>
  <c r="G10"/>
  <c r="G4"/>
  <c r="B4" i="12" s="1"/>
  <c r="G6" i="2"/>
  <c r="G7"/>
  <c r="A8" i="1"/>
  <c r="A7"/>
  <c r="E5"/>
  <c r="E2"/>
  <c r="F12" s="1"/>
  <c r="A10"/>
  <c r="A11"/>
  <c r="A12"/>
  <c r="A13"/>
  <c r="A14"/>
  <c r="D12" i="7"/>
  <c r="A9" i="1"/>
  <c r="D3" i="7"/>
  <c r="D4"/>
  <c r="D5"/>
  <c r="D6"/>
  <c r="D7"/>
  <c r="D8"/>
  <c r="D9"/>
  <c r="D10"/>
  <c r="D11"/>
  <c r="B5" i="12" l="1"/>
  <c r="F5" i="1"/>
  <c r="F7"/>
  <c r="F6"/>
  <c r="F8"/>
  <c r="F14"/>
  <c r="F9"/>
  <c r="F10"/>
  <c r="F13"/>
  <c r="F11"/>
</calcChain>
</file>

<file path=xl/comments1.xml><?xml version="1.0" encoding="utf-8"?>
<comments xmlns="http://schemas.openxmlformats.org/spreadsheetml/2006/main">
  <authors>
    <author>mvandeh</author>
  </authors>
  <commentList>
    <comment ref="L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4" authorId="0">
      <text>
        <r>
          <rPr>
            <sz val="9"/>
            <color indexed="81"/>
            <rFont val="Tahoma"/>
            <family val="2"/>
          </rPr>
          <t xml:space="preserve">
Column A is locked. These cells concatenate the Last name in column E and the First name in column F.
</t>
        </r>
      </text>
    </comment>
  </commentList>
</comments>
</file>

<file path=xl/comments2.xml><?xml version="1.0" encoding="utf-8"?>
<comments xmlns="http://schemas.openxmlformats.org/spreadsheetml/2006/main">
  <authors>
    <author>mvandeh</author>
  </authors>
  <commentList>
    <comment ref="C2" authorId="0">
      <text>
        <r>
          <rPr>
            <sz val="9"/>
            <color indexed="81"/>
            <rFont val="Tahoma"/>
            <family val="2"/>
          </rPr>
          <t xml:space="preserve">
Cells in this column drop down the lists of names from column A in STEP 1.
</t>
        </r>
      </text>
    </comment>
    <comment ref="G2" authorId="0">
      <text>
        <r>
          <rPr>
            <sz val="9"/>
            <color indexed="81"/>
            <rFont val="Tahoma"/>
            <family val="2"/>
          </rPr>
          <t xml:space="preserve">
Cells in this column are locked
</t>
        </r>
      </text>
    </comment>
  </commentList>
</comments>
</file>

<file path=xl/sharedStrings.xml><?xml version="1.0" encoding="utf-8"?>
<sst xmlns="http://schemas.openxmlformats.org/spreadsheetml/2006/main" count="319" uniqueCount="239">
  <si>
    <t xml:space="preserve"> </t>
  </si>
  <si>
    <t>Affiliation</t>
  </si>
  <si>
    <t>Email</t>
  </si>
  <si>
    <t>Salutation</t>
  </si>
  <si>
    <t>Last name</t>
  </si>
  <si>
    <t>First name</t>
  </si>
  <si>
    <t>Title</t>
  </si>
  <si>
    <t>Address 1</t>
  </si>
  <si>
    <t>Address 2</t>
  </si>
  <si>
    <t>City</t>
  </si>
  <si>
    <t>State</t>
  </si>
  <si>
    <t>Commenter ID</t>
  </si>
  <si>
    <t>Comment ID</t>
  </si>
  <si>
    <t>Comment</t>
  </si>
  <si>
    <t>Support</t>
  </si>
  <si>
    <t>Notes</t>
  </si>
  <si>
    <r>
      <t xml:space="preserve">STEP 3:  </t>
    </r>
    <r>
      <rPr>
        <sz val="18"/>
        <color theme="8" tint="-0.499984740745262"/>
        <rFont val="Calibri"/>
        <family val="2"/>
        <scheme val="minor"/>
      </rPr>
      <t>Identify categories for groups of comments
                Responses and alternatives considered</t>
    </r>
  </si>
  <si>
    <r>
      <rPr>
        <b/>
        <sz val="18"/>
        <color rgb="FF32525C"/>
        <rFont val="Arial"/>
        <family val="2"/>
      </rPr>
      <t xml:space="preserve">STEP 1:  </t>
    </r>
    <r>
      <rPr>
        <sz val="18"/>
        <color rgb="FF32525C"/>
        <rFont val="Arial"/>
        <family val="2"/>
      </rPr>
      <t>Log commenter contact information</t>
    </r>
  </si>
  <si>
    <t>Hearing Attended</t>
  </si>
  <si>
    <t>Submittal Method</t>
  </si>
  <si>
    <t>Definition clarification</t>
  </si>
  <si>
    <t>Complicated organization</t>
  </si>
  <si>
    <t>Costs too much</t>
  </si>
  <si>
    <t>Category ID</t>
  </si>
  <si>
    <t xml:space="preserve">Commenter Name </t>
  </si>
  <si>
    <t>Category Response</t>
  </si>
  <si>
    <t>Add additional rows by dragging the anchor in lower right corner of table down.</t>
  </si>
  <si>
    <t xml:space="preserve">Country </t>
  </si>
  <si>
    <t>Telephone</t>
  </si>
  <si>
    <t xml:space="preserve">Category Name </t>
  </si>
  <si>
    <t>DEQ Response to Comment Category</t>
  </si>
  <si>
    <t>Comment Category</t>
  </si>
  <si>
    <t xml:space="preserve">Oregon Revised Statutes require DEQ to recover the cost of operating the program. Federal law now requires DEQ to perform additional analysis and reporting that cannot be accomplished using existing resources.  </t>
  </si>
  <si>
    <t>Unrelated to this rulemaking</t>
  </si>
  <si>
    <t>DEQ will log this comment.</t>
  </si>
  <si>
    <t>DEQ will use shorter sentences or break a rule into subunits.</t>
  </si>
  <si>
    <t>DEQ will clarify this definition.</t>
  </si>
  <si>
    <r>
      <t xml:space="preserve">STEP 2: </t>
    </r>
    <r>
      <rPr>
        <sz val="18"/>
        <color rgb="FF32525C"/>
        <rFont val="Arial"/>
        <family val="2"/>
      </rPr>
      <t xml:space="preserve">Log comments
                 One row per comment - some commenters may submit more than one comment
                 Start working on STEP 3: Categories </t>
    </r>
  </si>
  <si>
    <t>Enter comment deadline: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</si>
  <si>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</si>
  <si>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</si>
  <si>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</si>
  <si>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</si>
  <si>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</si>
  <si>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</si>
  <si>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</si>
  <si>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</si>
  <si>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</si>
  <si>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</si>
  <si>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</si>
  <si>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</si>
  <si>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</si>
  <si>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</si>
  <si>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</si>
  <si>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</si>
  <si>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</si>
  <si>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</si>
  <si>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</si>
  <si>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</si>
  <si>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</si>
  <si>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</si>
  <si>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</si>
  <si>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</si>
  <si>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</si>
  <si>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</si>
  <si>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</si>
  <si>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</si>
  <si>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</si>
  <si>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</si>
  <si>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</si>
  <si>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</si>
  <si>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</si>
  <si>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</si>
  <si>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</si>
  <si>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</si>
  <si>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</si>
  <si>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</si>
  <si>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</si>
  <si>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</si>
  <si>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</si>
  <si>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</si>
  <si>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</si>
  <si>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</si>
  <si>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</si>
  <si>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</si>
  <si>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</si>
  <si>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</si>
  <si>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</si>
  <si>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</si>
  <si>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</si>
  <si>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</si>
  <si>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</si>
  <si>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</si>
  <si>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</si>
  <si>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</si>
  <si>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</si>
  <si>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</si>
  <si>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</si>
  <si>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</si>
  <si>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</si>
  <si>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</si>
  <si>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</si>
  <si>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</si>
  <si>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</si>
  <si>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</si>
  <si>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</si>
  <si>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</si>
  <si>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</si>
  <si>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</si>
  <si>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</si>
  <si>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</si>
  <si>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</si>
  <si>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</si>
  <si>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</si>
  <si>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</si>
  <si>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</si>
  <si>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</si>
  <si>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</si>
  <si>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</si>
  <si>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</si>
  <si>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</si>
  <si>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</si>
  <si>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</si>
  <si>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</si>
  <si>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</si>
  <si>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</si>
  <si>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</si>
  <si>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</si>
  <si>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</si>
  <si>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</si>
  <si>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</si>
  <si>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</si>
  <si>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</si>
  <si>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</si>
  <si>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</si>
  <si>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</si>
  <si>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</si>
  <si>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</si>
  <si>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</si>
  <si>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</si>
  <si>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</si>
  <si>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</si>
  <si>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</si>
  <si>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</si>
  <si>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</si>
  <si>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</si>
  <si>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</si>
  <si>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</si>
  <si>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</si>
  <si>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</si>
  <si>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</si>
  <si>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</si>
  <si>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</si>
  <si>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</si>
  <si>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</si>
  <si>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</si>
  <si>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</si>
  <si>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</si>
  <si>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</si>
  <si>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</si>
  <si>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</si>
  <si>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</si>
  <si>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</si>
  <si>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</si>
  <si>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</si>
  <si>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</si>
  <si>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</si>
  <si>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</si>
  <si>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</si>
  <si>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</si>
  <si>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</si>
  <si>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</si>
  <si>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</si>
  <si>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</si>
  <si>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</si>
  <si>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</si>
  <si>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</si>
  <si>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</si>
  <si>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</si>
  <si>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</si>
  <si>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</si>
  <si>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</si>
  <si>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</si>
  <si>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</si>
  <si>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</si>
  <si>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</si>
  <si>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</si>
  <si>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</si>
  <si>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</si>
  <si>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</si>
  <si>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</si>
  <si>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</si>
  <si>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</si>
  <si>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</si>
  <si>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</si>
  <si>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 xml:space="preserve">Commenter
</t>
  </si>
  <si>
    <r>
      <t xml:space="preserve">Date Received
</t>
    </r>
    <r>
      <rPr>
        <sz val="10"/>
        <color theme="1"/>
        <rFont val="Arial"/>
        <family val="2"/>
      </rPr>
      <t>mm/dd/yy</t>
    </r>
  </si>
  <si>
    <r>
      <t xml:space="preserve">Time Received
</t>
    </r>
    <r>
      <rPr>
        <sz val="9"/>
        <color theme="1"/>
        <rFont val="Arial"/>
        <family val="2"/>
      </rPr>
      <t>##:## a.m./p.m.</t>
    </r>
  </si>
  <si>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</si>
  <si>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</si>
  <si>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</si>
  <si>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</si>
  <si>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</si>
  <si>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</si>
  <si>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</si>
  <si>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</si>
  <si>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</si>
  <si>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</si>
  <si>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</si>
  <si>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</si>
  <si>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No. of Commenters</t>
  </si>
  <si>
    <t>No. of Comments</t>
  </si>
  <si>
    <t>A</t>
  </si>
  <si>
    <t>a</t>
  </si>
  <si>
    <t>b</t>
  </si>
  <si>
    <t>c</t>
  </si>
  <si>
    <t>d</t>
  </si>
  <si>
    <t>e</t>
  </si>
  <si>
    <t>f</t>
  </si>
  <si>
    <t>g</t>
  </si>
  <si>
    <t>h</t>
  </si>
  <si>
    <t>i</t>
  </si>
  <si>
    <t>j</t>
  </si>
  <si>
    <t>A A</t>
  </si>
  <si>
    <t>B B</t>
  </si>
  <si>
    <t>C C</t>
  </si>
  <si>
    <t>D D</t>
  </si>
  <si>
    <t>E E</t>
  </si>
  <si>
    <t>F F</t>
  </si>
  <si>
    <t>G G</t>
  </si>
  <si>
    <t>H H</t>
  </si>
  <si>
    <t>I I</t>
  </si>
  <si>
    <t>J J</t>
  </si>
  <si>
    <t>Supportive</t>
  </si>
  <si>
    <t>Uncertain</t>
  </si>
  <si>
    <t>Neutral</t>
  </si>
  <si>
    <t>Opposed</t>
  </si>
  <si>
    <t>dkjajflkjfkljsdalk;jkldsajflkasdjfklasjfklasdjfsdalfjsakldfjsldkjfslkjflksdjflksjdflkjdsfkljksdajfas;lj</t>
  </si>
  <si>
    <t>Comments in Category</t>
  </si>
</sst>
</file>

<file path=xl/styles.xml><?xml version="1.0" encoding="utf-8"?>
<styleSheet xmlns="http://schemas.openxmlformats.org/spreadsheetml/2006/main">
  <numFmts count="5">
    <numFmt numFmtId="164" formatCode="[$-409]mmmm\ d\,\ yyyy;@"/>
    <numFmt numFmtId="165" formatCode="m/d/yy;@"/>
    <numFmt numFmtId="166" formatCode="[$-409]h:mm\ AM/PM;@"/>
    <numFmt numFmtId="167" formatCode="[&lt;=9999999]###\-####;\(###\)\ ###\-####"/>
    <numFmt numFmtId="168" formatCode="[&lt;=99999]\ 00000;00000\-0000"/>
  </numFmts>
  <fonts count="35">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u/>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b/>
      <sz val="18"/>
      <color theme="8" tint="-0.499984740745262"/>
      <name val="Calibri"/>
      <family val="2"/>
      <scheme val="minor"/>
    </font>
    <font>
      <sz val="9"/>
      <color indexed="81"/>
      <name val="Tahoma"/>
      <family val="2"/>
    </font>
    <font>
      <sz val="18"/>
      <color rgb="FF32525C"/>
      <name val="Cambria"/>
      <family val="1"/>
    </font>
    <font>
      <sz val="18"/>
      <color theme="8" tint="-0.499984740745262"/>
      <name val="Calibri"/>
      <family val="2"/>
      <scheme val="minor"/>
    </font>
    <font>
      <sz val="11"/>
      <color theme="1"/>
      <name val="Times New Roman"/>
      <family val="1"/>
    </font>
    <font>
      <sz val="18"/>
      <color rgb="FF32525C"/>
      <name val="Arial"/>
      <family val="2"/>
    </font>
    <font>
      <b/>
      <sz val="18"/>
      <color rgb="FF32525C"/>
      <name val="Arial"/>
      <family val="2"/>
    </font>
    <font>
      <b/>
      <sz val="14"/>
      <color rgb="FF008272"/>
      <name val="Calibri"/>
      <family val="2"/>
      <scheme val="minor"/>
    </font>
    <font>
      <b/>
      <sz val="11"/>
      <color theme="1"/>
      <name val="Arial"/>
      <family val="2"/>
    </font>
    <font>
      <b/>
      <sz val="11"/>
      <color theme="0"/>
      <name val="Arial"/>
      <family val="2"/>
    </font>
    <font>
      <b/>
      <sz val="11"/>
      <color theme="0"/>
      <name val="Cambria"/>
      <family val="2"/>
    </font>
    <font>
      <sz val="11"/>
      <color rgb="FF1F497D"/>
      <name val="Calibri"/>
      <family val="2"/>
    </font>
    <font>
      <sz val="11"/>
      <color theme="1"/>
      <name val="Times New Roman"/>
    </font>
    <font>
      <sz val="11"/>
      <color theme="4" tint="-0.499984740745262"/>
      <name val="Times New Roman"/>
    </font>
    <font>
      <sz val="10"/>
      <color rgb="FF32525C"/>
      <name val="Arial"/>
      <family val="2"/>
    </font>
    <font>
      <sz val="11"/>
      <color theme="9" tint="-0.499984740745262"/>
      <name val="Arial"/>
      <family val="2"/>
    </font>
    <font>
      <b/>
      <sz val="11"/>
      <color theme="8" tint="-0.499984740745262"/>
      <name val="Arial"/>
      <family val="2"/>
    </font>
    <font>
      <b/>
      <sz val="11"/>
      <color theme="8" tint="-0.499984740745262"/>
      <name val="Times New Roman"/>
      <family val="1"/>
    </font>
    <font>
      <sz val="11"/>
      <color rgb="FF32525C"/>
      <name val="Times New Roman"/>
      <family val="1"/>
    </font>
    <font>
      <b/>
      <i/>
      <sz val="11"/>
      <color theme="4" tint="-0.499984740745262"/>
      <name val="Times New Roman"/>
      <family val="1"/>
    </font>
    <font>
      <sz val="9"/>
      <color theme="1"/>
      <name val="Arial"/>
      <family val="2"/>
    </font>
    <font>
      <sz val="10"/>
      <color theme="1"/>
      <name val="Arial"/>
      <family val="2"/>
    </font>
    <font>
      <sz val="12"/>
      <color rgb="FF32525C"/>
      <name val="Times New Roman"/>
      <family val="1"/>
    </font>
    <font>
      <b/>
      <sz val="11"/>
      <color rgb="FF32525C"/>
      <name val="Times New Roman"/>
      <family val="1"/>
    </font>
  </fonts>
  <fills count="12">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B1DDCD"/>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20">
    <border>
      <left/>
      <right/>
      <top/>
      <bottom/>
      <diagonal/>
    </border>
    <border>
      <left/>
      <right style="double">
        <color indexed="64"/>
      </right>
      <top/>
      <bottom/>
      <diagonal/>
    </border>
    <border>
      <left/>
      <right style="thin">
        <color indexed="64"/>
      </right>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n">
        <color indexed="64"/>
      </left>
      <right style="double">
        <color indexed="64"/>
      </right>
      <top/>
      <bottom/>
      <diagonal/>
    </border>
    <border>
      <left style="medium">
        <color rgb="FF008272"/>
      </left>
      <right style="medium">
        <color rgb="FF008272"/>
      </right>
      <top style="medium">
        <color rgb="FF008272"/>
      </top>
      <bottom style="medium">
        <color rgb="FF008272"/>
      </bottom>
      <diagonal/>
    </border>
    <border>
      <left style="medium">
        <color rgb="FF008272"/>
      </left>
      <right/>
      <top style="medium">
        <color rgb="FF008272"/>
      </top>
      <bottom style="medium">
        <color rgb="FF008272"/>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114">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lignment horizontal="right" vertical="top"/>
    </xf>
    <xf numFmtId="164" fontId="2" fillId="0" borderId="0" xfId="0" applyNumberFormat="1" applyFont="1" applyBorder="1" applyAlignment="1" applyProtection="1">
      <alignment horizontal="right" vertical="top"/>
    </xf>
    <xf numFmtId="0" fontId="0" fillId="3" borderId="0" xfId="0" applyFill="1"/>
    <xf numFmtId="164" fontId="2" fillId="0" borderId="0" xfId="0" applyNumberFormat="1" applyFont="1" applyBorder="1" applyAlignment="1">
      <alignment horizontal="center" vertical="top"/>
    </xf>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0" fontId="10" fillId="0" borderId="0" xfId="0" applyFont="1" applyAlignment="1">
      <alignment horizontal="left" vertical="center" wrapText="1"/>
    </xf>
    <xf numFmtId="164" fontId="13" fillId="2"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protection locked="0"/>
    </xf>
    <xf numFmtId="164" fontId="15" fillId="0" borderId="0" xfId="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right" vertical="top" wrapText="1"/>
    </xf>
    <xf numFmtId="0" fontId="15" fillId="0" borderId="0" xfId="0" applyFont="1" applyBorder="1" applyAlignment="1" applyProtection="1">
      <alignment wrapText="1"/>
      <protection locked="0"/>
    </xf>
    <xf numFmtId="0" fontId="10" fillId="3" borderId="0" xfId="0" applyFont="1" applyFill="1" applyAlignment="1">
      <alignment horizontal="left" vertical="center" wrapText="1"/>
    </xf>
    <xf numFmtId="0" fontId="15" fillId="0" borderId="2" xfId="0" applyNumberFormat="1" applyFont="1" applyFill="1" applyBorder="1" applyAlignment="1" applyProtection="1">
      <alignment horizontal="left" vertical="top" wrapText="1"/>
      <protection locked="0"/>
    </xf>
    <xf numFmtId="0" fontId="15" fillId="0" borderId="1" xfId="0" applyNumberFormat="1" applyFont="1" applyFill="1" applyBorder="1" applyAlignment="1" applyProtection="1">
      <alignment horizontal="left" vertical="top" wrapText="1"/>
      <protection locked="0"/>
    </xf>
    <xf numFmtId="0" fontId="0" fillId="0" borderId="0" xfId="0" applyFont="1" applyAlignment="1" applyProtection="1">
      <alignment vertical="top"/>
      <protection locked="0"/>
    </xf>
    <xf numFmtId="0" fontId="0"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Protection="1"/>
    <xf numFmtId="164" fontId="0" fillId="0" borderId="0" xfId="0" applyNumberFormat="1" applyFont="1" applyFill="1" applyBorder="1" applyAlignment="1" applyProtection="1">
      <alignment horizontal="left" vertical="top"/>
    </xf>
    <xf numFmtId="164" fontId="0" fillId="0" borderId="0" xfId="1" applyFont="1" applyFill="1" applyBorder="1" applyAlignment="1" applyProtection="1">
      <alignment horizontal="left" vertical="top" wrapText="1"/>
    </xf>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18" fillId="0" borderId="0" xfId="0" applyFont="1" applyBorder="1" applyAlignment="1" applyProtection="1">
      <alignment horizontal="center" wrapText="1"/>
    </xf>
    <xf numFmtId="164" fontId="0" fillId="0" borderId="0" xfId="1" applyFont="1" applyFill="1" applyBorder="1" applyAlignment="1" applyProtection="1">
      <alignment horizontal="left" vertical="top"/>
    </xf>
    <xf numFmtId="0" fontId="5" fillId="0" borderId="0" xfId="0" applyNumberFormat="1" applyFont="1" applyBorder="1" applyAlignment="1" applyProtection="1">
      <alignment horizontal="left" vertical="top" wrapText="1"/>
    </xf>
    <xf numFmtId="0" fontId="6" fillId="0" borderId="0" xfId="1" applyNumberFormat="1" applyFont="1" applyBorder="1" applyAlignment="1" applyProtection="1">
      <alignment horizontal="left" vertical="top"/>
    </xf>
    <xf numFmtId="0" fontId="5" fillId="0" borderId="0" xfId="0" applyNumberFormat="1" applyFont="1" applyBorder="1" applyAlignment="1" applyProtection="1">
      <alignment horizontal="left" vertical="top"/>
    </xf>
    <xf numFmtId="0" fontId="15" fillId="0" borderId="4" xfId="0" applyNumberFormat="1" applyFont="1" applyFill="1" applyBorder="1" applyAlignment="1" applyProtection="1">
      <alignment horizontal="left" vertical="top" wrapText="1"/>
      <protection locked="0"/>
    </xf>
    <xf numFmtId="0" fontId="22" fillId="0" borderId="0" xfId="0" applyFont="1"/>
    <xf numFmtId="0" fontId="22" fillId="0" borderId="0" xfId="0" applyFont="1" applyAlignment="1">
      <alignment horizontal="left" indent="5"/>
    </xf>
    <xf numFmtId="0" fontId="10" fillId="5" borderId="3" xfId="0" applyFont="1" applyFill="1" applyBorder="1" applyAlignment="1">
      <alignment horizontal="center" vertical="center" wrapText="1"/>
    </xf>
    <xf numFmtId="1" fontId="23" fillId="0" borderId="0" xfId="0" applyNumberFormat="1" applyFont="1" applyFill="1" applyBorder="1" applyAlignment="1" applyProtection="1">
      <alignment horizontal="left" vertical="top" wrapText="1"/>
      <protection locked="0"/>
    </xf>
    <xf numFmtId="0" fontId="24" fillId="0" borderId="0" xfId="0" applyFont="1" applyBorder="1" applyAlignment="1" applyProtection="1">
      <alignment horizontal="left" vertical="top" wrapText="1" indent="1"/>
      <protection locked="0"/>
    </xf>
    <xf numFmtId="49" fontId="24" fillId="0" borderId="0" xfId="1" applyNumberFormat="1" applyFont="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protection locked="0"/>
    </xf>
    <xf numFmtId="49" fontId="23" fillId="0" borderId="0" xfId="0" applyNumberFormat="1" applyFont="1" applyFill="1" applyBorder="1" applyAlignment="1" applyProtection="1">
      <alignment horizontal="left" vertical="top" wrapText="1"/>
    </xf>
    <xf numFmtId="0" fontId="23" fillId="0" borderId="0" xfId="0" applyFont="1" applyBorder="1" applyAlignment="1" applyProtection="1">
      <alignment wrapText="1"/>
      <protection locked="0"/>
    </xf>
    <xf numFmtId="0" fontId="0" fillId="0" borderId="0" xfId="0" applyNumberFormat="1" applyFont="1" applyAlignment="1">
      <alignment horizontal="right" vertical="top"/>
    </xf>
    <xf numFmtId="0" fontId="10" fillId="3" borderId="0" xfId="0" applyFont="1" applyFill="1" applyAlignment="1">
      <alignment vertical="center" wrapText="1"/>
    </xf>
    <xf numFmtId="0" fontId="0" fillId="0" borderId="0" xfId="0" applyFill="1"/>
    <xf numFmtId="0" fontId="15" fillId="0" borderId="0" xfId="0" applyNumberFormat="1" applyFont="1" applyFill="1" applyBorder="1" applyAlignment="1" applyProtection="1">
      <alignment horizontal="left" vertical="top" wrapText="1" indent="1"/>
      <protection locked="0"/>
    </xf>
    <xf numFmtId="1" fontId="15" fillId="0" borderId="0" xfId="0" applyNumberFormat="1" applyFont="1" applyFill="1" applyBorder="1" applyAlignment="1" applyProtection="1">
      <alignment horizontal="left" vertical="top" wrapText="1" indent="1"/>
      <protection locked="0"/>
    </xf>
    <xf numFmtId="164" fontId="16" fillId="4" borderId="0" xfId="0" applyNumberFormat="1" applyFont="1" applyFill="1" applyBorder="1" applyAlignment="1" applyProtection="1">
      <alignment horizontal="left" vertical="center"/>
    </xf>
    <xf numFmtId="164" fontId="13" fillId="4" borderId="0" xfId="0" applyNumberFormat="1" applyFont="1" applyFill="1" applyBorder="1" applyAlignment="1">
      <alignment horizontal="left" vertical="top"/>
    </xf>
    <xf numFmtId="164" fontId="25" fillId="4" borderId="0" xfId="0" applyNumberFormat="1" applyFont="1" applyFill="1" applyBorder="1" applyAlignment="1" applyProtection="1">
      <alignment horizontal="left" vertical="center"/>
    </xf>
    <xf numFmtId="165" fontId="15" fillId="0" borderId="0" xfId="0" applyNumberFormat="1" applyFont="1" applyFill="1" applyBorder="1" applyAlignment="1" applyProtection="1">
      <alignment horizontal="right" vertical="top" wrapText="1"/>
      <protection locked="0"/>
    </xf>
    <xf numFmtId="165" fontId="0" fillId="0" borderId="0" xfId="0" applyNumberFormat="1"/>
    <xf numFmtId="164" fontId="15" fillId="0" borderId="2" xfId="0" applyNumberFormat="1" applyFont="1" applyFill="1" applyBorder="1" applyAlignment="1" applyProtection="1">
      <alignment horizontal="left" vertical="top"/>
      <protection locked="0"/>
    </xf>
    <xf numFmtId="165" fontId="28" fillId="6" borderId="6" xfId="0" applyNumberFormat="1" applyFont="1" applyFill="1" applyBorder="1" applyAlignment="1" applyProtection="1">
      <alignment horizontal="right" vertical="center"/>
    </xf>
    <xf numFmtId="167" fontId="15" fillId="0" borderId="0" xfId="0" applyNumberFormat="1" applyFont="1" applyFill="1" applyBorder="1" applyAlignment="1" applyProtection="1">
      <alignment horizontal="right" vertical="top" wrapText="1"/>
      <protection locked="0"/>
    </xf>
    <xf numFmtId="0" fontId="0" fillId="0" borderId="0" xfId="0" applyBorder="1"/>
    <xf numFmtId="164" fontId="29" fillId="4" borderId="0" xfId="0" applyNumberFormat="1" applyFont="1" applyFill="1" applyBorder="1" applyAlignment="1" applyProtection="1">
      <alignment horizontal="left" vertical="center"/>
    </xf>
    <xf numFmtId="164" fontId="29" fillId="4" borderId="0" xfId="0" applyNumberFormat="1" applyFont="1" applyFill="1" applyBorder="1" applyAlignment="1">
      <alignment horizontal="left" vertical="top"/>
    </xf>
    <xf numFmtId="1" fontId="30" fillId="3" borderId="0" xfId="0" applyNumberFormat="1" applyFont="1" applyFill="1" applyAlignment="1">
      <alignment horizontal="right" vertical="top"/>
    </xf>
    <xf numFmtId="168" fontId="15" fillId="0" borderId="0" xfId="0" applyNumberFormat="1" applyFont="1" applyFill="1" applyBorder="1" applyAlignment="1" applyProtection="1">
      <alignment horizontal="left" vertical="top" wrapText="1" indent="1"/>
      <protection locked="0"/>
    </xf>
    <xf numFmtId="49" fontId="15" fillId="0" borderId="0" xfId="0" applyNumberFormat="1" applyFont="1" applyFill="1" applyBorder="1" applyAlignment="1" applyProtection="1">
      <alignment horizontal="left" vertical="top" wrapText="1" indent="1"/>
      <protection locked="0"/>
    </xf>
    <xf numFmtId="0" fontId="15" fillId="9" borderId="7" xfId="0" applyFont="1" applyFill="1" applyBorder="1" applyAlignment="1">
      <alignment wrapText="1"/>
    </xf>
    <xf numFmtId="0" fontId="15" fillId="8" borderId="0" xfId="0" applyFont="1" applyFill="1" applyBorder="1" applyAlignment="1">
      <alignment wrapText="1"/>
    </xf>
    <xf numFmtId="0" fontId="15" fillId="9" borderId="0" xfId="0" applyFont="1" applyFill="1" applyBorder="1" applyAlignment="1">
      <alignment wrapText="1"/>
    </xf>
    <xf numFmtId="0" fontId="20" fillId="7" borderId="0"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8" borderId="10" xfId="0" applyFont="1" applyFill="1" applyBorder="1" applyAlignment="1">
      <alignment wrapText="1"/>
    </xf>
    <xf numFmtId="0" fontId="15" fillId="8" borderId="11" xfId="0" applyFont="1" applyFill="1" applyBorder="1" applyAlignment="1">
      <alignment wrapText="1"/>
    </xf>
    <xf numFmtId="0" fontId="0" fillId="9" borderId="10" xfId="0" applyFill="1" applyBorder="1" applyAlignment="1">
      <alignment horizontal="left"/>
    </xf>
    <xf numFmtId="0" fontId="15" fillId="9" borderId="11" xfId="0" applyFont="1" applyFill="1" applyBorder="1" applyAlignment="1">
      <alignment horizontal="left" wrapText="1"/>
    </xf>
    <xf numFmtId="0" fontId="15" fillId="9" borderId="10" xfId="0" applyFont="1" applyFill="1" applyBorder="1" applyAlignment="1">
      <alignment horizontal="left" wrapText="1"/>
    </xf>
    <xf numFmtId="0" fontId="15" fillId="8" borderId="12" xfId="0" applyFont="1" applyFill="1" applyBorder="1" applyAlignment="1">
      <alignment wrapText="1"/>
    </xf>
    <xf numFmtId="0" fontId="15" fillId="8" borderId="13" xfId="0" applyFont="1" applyFill="1" applyBorder="1" applyAlignment="1">
      <alignment wrapText="1"/>
    </xf>
    <xf numFmtId="166" fontId="28" fillId="6" borderId="5" xfId="0" applyNumberFormat="1" applyFont="1" applyFill="1" applyBorder="1" applyAlignment="1" applyProtection="1">
      <alignment horizontal="left" vertical="center" indent="1"/>
    </xf>
    <xf numFmtId="0" fontId="0" fillId="0" borderId="0" xfId="0" applyNumberFormat="1" applyAlignment="1">
      <alignment horizontal="left" indent="1"/>
    </xf>
    <xf numFmtId="164" fontId="26" fillId="4" borderId="0" xfId="0" applyNumberFormat="1" applyFont="1" applyFill="1" applyBorder="1" applyAlignment="1" applyProtection="1">
      <alignment horizontal="right" vertical="center"/>
    </xf>
    <xf numFmtId="164" fontId="33" fillId="4" borderId="0" xfId="0" applyNumberFormat="1" applyFont="1" applyFill="1" applyBorder="1" applyAlignment="1" applyProtection="1">
      <alignment horizontal="left" vertical="top" indent="1"/>
    </xf>
    <xf numFmtId="0" fontId="0" fillId="10" borderId="14" xfId="0" applyFill="1" applyBorder="1" applyAlignment="1">
      <alignment horizontal="left" vertical="top" wrapText="1" indent="2"/>
    </xf>
    <xf numFmtId="0" fontId="34" fillId="10" borderId="15" xfId="0" applyFont="1" applyFill="1" applyBorder="1" applyAlignment="1">
      <alignment horizontal="left" vertical="top" wrapText="1" indent="2"/>
    </xf>
    <xf numFmtId="0" fontId="0" fillId="10" borderId="15" xfId="0" applyFill="1" applyBorder="1" applyAlignment="1">
      <alignment horizontal="left" vertical="top" wrapText="1" indent="2"/>
    </xf>
    <xf numFmtId="0" fontId="29" fillId="10" borderId="15" xfId="0" applyFont="1" applyFill="1" applyBorder="1" applyAlignment="1">
      <alignment horizontal="left" vertical="top" wrapText="1" indent="2"/>
    </xf>
    <xf numFmtId="0" fontId="0" fillId="10" borderId="16" xfId="0" applyFill="1" applyBorder="1" applyAlignment="1">
      <alignment vertical="top" wrapText="1"/>
    </xf>
    <xf numFmtId="0" fontId="0" fillId="11" borderId="17" xfId="0" applyFill="1" applyBorder="1" applyAlignment="1">
      <alignment horizontal="left" vertical="top" wrapText="1" indent="1"/>
    </xf>
    <xf numFmtId="0" fontId="34" fillId="11" borderId="18" xfId="0" applyFont="1" applyFill="1" applyBorder="1" applyAlignment="1">
      <alignment horizontal="left" vertical="top" wrapText="1" indent="1"/>
    </xf>
    <xf numFmtId="0" fontId="29" fillId="11" borderId="18" xfId="0" applyFont="1" applyFill="1" applyBorder="1" applyAlignment="1">
      <alignment horizontal="left" vertical="top" wrapText="1" indent="1"/>
    </xf>
    <xf numFmtId="0" fontId="29" fillId="11" borderId="19" xfId="0" applyFont="1" applyFill="1" applyBorder="1" applyAlignment="1">
      <alignment horizontal="left" vertical="top" wrapText="1" indent="1"/>
    </xf>
    <xf numFmtId="164" fontId="20" fillId="0" borderId="0" xfId="0" applyNumberFormat="1" applyFont="1" applyBorder="1" applyAlignment="1">
      <alignment horizontal="left" vertical="top"/>
    </xf>
    <xf numFmtId="164" fontId="20" fillId="0" borderId="0" xfId="0" applyNumberFormat="1" applyFont="1" applyBorder="1" applyAlignment="1" applyProtection="1">
      <alignment horizontal="left" vertical="top" wrapText="1"/>
      <protection locked="0"/>
    </xf>
    <xf numFmtId="164" fontId="20" fillId="0" borderId="0" xfId="0" applyNumberFormat="1" applyFont="1" applyBorder="1" applyAlignment="1">
      <alignment horizontal="left" vertical="top" wrapText="1"/>
    </xf>
    <xf numFmtId="0" fontId="19"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164" fontId="19" fillId="0" borderId="0" xfId="0" applyNumberFormat="1" applyFont="1" applyFill="1" applyBorder="1" applyAlignment="1" applyProtection="1">
      <alignment horizontal="left" vertical="top" wrapText="1"/>
    </xf>
    <xf numFmtId="164" fontId="19" fillId="0" borderId="0" xfId="0" applyNumberFormat="1" applyFont="1" applyFill="1" applyBorder="1" applyAlignment="1" applyProtection="1">
      <alignment horizontal="left" vertical="top"/>
    </xf>
    <xf numFmtId="164" fontId="19" fillId="0" borderId="2" xfId="0" applyNumberFormat="1" applyFont="1" applyFill="1" applyBorder="1" applyAlignment="1" applyProtection="1">
      <alignment horizontal="left" vertical="top" wrapText="1"/>
    </xf>
    <xf numFmtId="164" fontId="19" fillId="0" borderId="1" xfId="0" applyNumberFormat="1" applyFont="1" applyFill="1" applyBorder="1" applyAlignment="1" applyProtection="1">
      <alignment horizontal="left" vertical="top" wrapText="1"/>
    </xf>
    <xf numFmtId="0" fontId="19" fillId="0" borderId="0" xfId="0" applyNumberFormat="1" applyFont="1" applyFill="1" applyBorder="1" applyAlignment="1" applyProtection="1">
      <alignment horizontal="left" vertical="top"/>
    </xf>
    <xf numFmtId="0" fontId="19" fillId="0" borderId="0" xfId="0" applyFont="1" applyAlignment="1">
      <alignment horizontal="left" vertical="top"/>
    </xf>
    <xf numFmtId="0" fontId="19" fillId="0" borderId="0" xfId="0" applyFont="1" applyAlignment="1">
      <alignment horizontal="left" vertical="top" wrapText="1"/>
    </xf>
    <xf numFmtId="0" fontId="20" fillId="0" borderId="1" xfId="0" applyFont="1" applyBorder="1" applyAlignment="1">
      <alignment horizontal="left" vertical="top"/>
    </xf>
    <xf numFmtId="0" fontId="15" fillId="0" borderId="1" xfId="0" applyFont="1" applyBorder="1" applyProtection="1">
      <protection locked="0"/>
    </xf>
    <xf numFmtId="0" fontId="0" fillId="0" borderId="0" xfId="0" applyNumberFormat="1" applyAlignment="1" applyProtection="1">
      <alignment vertical="top" wrapText="1"/>
    </xf>
    <xf numFmtId="0" fontId="0" fillId="0" borderId="0" xfId="0" applyNumberFormat="1" applyFont="1" applyAlignment="1" applyProtection="1">
      <alignment vertical="top" wrapText="1"/>
    </xf>
    <xf numFmtId="164" fontId="27" fillId="4" borderId="0" xfId="0" applyNumberFormat="1" applyFont="1" applyFill="1" applyBorder="1" applyAlignment="1" applyProtection="1">
      <alignment horizontal="right" vertical="center"/>
    </xf>
    <xf numFmtId="164" fontId="17" fillId="4" borderId="0" xfId="0" applyNumberFormat="1" applyFont="1" applyFill="1" applyBorder="1" applyAlignment="1">
      <alignment horizontal="left" vertical="top" wrapText="1"/>
    </xf>
    <xf numFmtId="0" fontId="11" fillId="3" borderId="0" xfId="0" applyFont="1" applyFill="1" applyAlignment="1">
      <alignment horizontal="left"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right" vertical="top" textRotation="0" wrapText="0" indent="0" relativeIndent="255" justifyLastLine="0" shrinkToFit="0" mergeCell="0" readingOrder="0"/>
    </dxf>
    <dxf>
      <font>
        <b val="0"/>
        <i val="0"/>
        <strike val="0"/>
        <condense val="0"/>
        <extend val="0"/>
        <outline val="0"/>
        <shadow val="0"/>
        <u val="none"/>
        <vertAlign val="baseline"/>
        <sz val="11"/>
        <color theme="1"/>
        <name val="Calibri"/>
        <scheme val="minor"/>
      </font>
      <numFmt numFmtId="0" formatCode="General"/>
      <alignment horizontal="general" vertical="top" textRotation="0" wrapText="1" indent="0" relativeIndent="0" justifyLastLine="0" shrinkToFit="0" mergeCell="0" readingOrder="0"/>
      <protection locked="1" hidden="0"/>
    </dxf>
    <dxf>
      <font>
        <b val="0"/>
        <strike val="0"/>
        <outline val="0"/>
        <shadow val="0"/>
        <u val="none"/>
        <vertAlign val="baseline"/>
        <sz val="11"/>
        <color theme="1"/>
        <name val="Calibri"/>
        <scheme val="minor"/>
      </font>
      <alignment horizontal="general" vertical="top" textRotation="0" wrapText="1" indent="0" relativeIndent="255" justifyLastLine="0" shrinkToFit="0" mergeCell="0" readingOrder="0"/>
      <protection locked="0" hidden="0"/>
    </dxf>
    <dxf>
      <font>
        <b val="0"/>
        <strike val="0"/>
        <outline val="0"/>
        <shadow val="0"/>
        <u val="none"/>
        <vertAlign val="baseline"/>
        <sz val="11"/>
        <color theme="1"/>
        <name val="Calibri"/>
        <scheme val="minor"/>
      </font>
      <alignment horizontal="general" vertical="top" textRotation="0" wrapText="0" indent="0" relativeIndent="255" justifyLastLine="0" shrinkToFit="0" mergeCell="0" readingOrder="0"/>
      <protection locked="0" hidden="0"/>
    </dxf>
    <dxf>
      <font>
        <b val="0"/>
        <strike val="0"/>
        <outline val="0"/>
        <shadow val="0"/>
        <u val="none"/>
        <vertAlign val="baseline"/>
        <sz val="11"/>
        <color theme="1"/>
        <name val="Calibri"/>
        <scheme val="minor"/>
      </font>
      <alignment vertical="top" textRotation="0" indent="0" relativeIndent="255" justifyLastLine="0" shrinkToFit="0" mergeCell="0" readingOrder="0"/>
    </dxf>
    <dxf>
      <font>
        <b/>
        <strike val="0"/>
        <outline val="0"/>
        <shadow val="0"/>
        <u val="none"/>
        <vertAlign val="baseline"/>
        <sz val="11"/>
        <color theme="1"/>
        <name val="Arial"/>
        <scheme val="none"/>
      </font>
      <alignment horizontal="left" vertical="top" textRotation="0" wrapText="0" indent="0" relativeIndent="255" justifyLastLine="0" shrinkToFit="0" mergeCell="0" readingOrder="0"/>
    </dxf>
    <dxf>
      <font>
        <b val="0"/>
        <strike val="0"/>
        <outline val="0"/>
        <shadow val="0"/>
        <u val="none"/>
        <vertAlign val="baseline"/>
        <sz val="11"/>
        <color theme="1"/>
        <name val="Times New Roman"/>
        <scheme val="none"/>
      </font>
      <numFmt numFmtId="0" formatCode="General"/>
      <alignment horizontal="right" vertical="top" textRotation="0" wrapText="1" indent="0" relativeIndent="255" justifyLastLine="0" shrinkToFit="0" mergeCell="0" readingOrder="0"/>
      <protection locked="1" hidden="0"/>
    </dxf>
    <dxf>
      <font>
        <strike val="0"/>
        <outline val="0"/>
        <shadow val="0"/>
        <u val="none"/>
        <vertAlign val="baseline"/>
        <sz val="11"/>
        <name val="Times New Roman"/>
        <scheme val="none"/>
      </font>
      <alignment horizontal="general" vertical="bottom"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left/>
        <right style="double">
          <color indexed="64"/>
        </right>
        <top/>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 formatCode="0"/>
      <fill>
        <patternFill patternType="none">
          <fgColor indexed="64"/>
          <bgColor indexed="65"/>
        </patternFill>
      </fill>
      <alignment horizontal="left" vertical="top" textRotation="0" wrapText="1" indent="1"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1" relativeIndent="0" justifyLastLine="0" shrinkToFit="0" mergeCell="0" readingOrder="0"/>
      <protection locked="0" hidden="0"/>
    </dxf>
    <dxf>
      <font>
        <strike val="0"/>
        <outline val="0"/>
        <shadow val="0"/>
        <u val="none"/>
        <vertAlign val="baseline"/>
        <sz val="11"/>
        <color rgb="FF32525C"/>
        <name val="Times New Roman"/>
        <scheme val="none"/>
      </font>
      <alignment horizontal="left" vertical="top" textRotation="0" indent="0" relativeIndent="255" justifyLastLine="0" shrinkToFit="0" mergeCell="0" readingOrder="0"/>
      <protection locked="0" hidden="0"/>
    </dxf>
    <dxf>
      <alignment horizontal="left" vertical="top" textRotation="0" indent="0" relativeIndent="255"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numFmt numFmtId="0" formatCode="General"/>
      <alignment horizontal="left" vertical="bottom" textRotation="0" wrapText="0" indent="1" relativeIndent="1" justifyLastLine="0" shrinkToFit="0" mergeCell="0" readingOrder="0"/>
    </dxf>
    <dxf>
      <font>
        <b val="0"/>
        <i val="0"/>
        <strike val="0"/>
        <condense val="0"/>
        <extend val="0"/>
        <outline val="0"/>
        <shadow val="0"/>
        <u val="none"/>
        <vertAlign val="baseline"/>
        <sz val="11"/>
        <color theme="1"/>
        <name val="Times New Roman"/>
        <scheme val="none"/>
      </font>
      <numFmt numFmtId="165" formatCode="m/d/yy;@"/>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Times New Roman"/>
        <scheme val="none"/>
      </font>
      <numFmt numFmtId="164" formatCode="[$-409]mmmm\ d\,\ yyyy;@"/>
      <fill>
        <patternFill patternType="none">
          <fgColor indexed="64"/>
          <bgColor indexed="65"/>
        </patternFill>
      </fill>
      <alignment horizontal="left" vertical="top" textRotation="0" wrapText="0" indent="0" relativeIndent="0" justifyLastLine="0" shrinkToFit="0" mergeCell="0" readingOrder="0"/>
      <protection locked="0" hidden="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bgColor theme="9" tint="-0.24994659260841701"/>
        </patternFill>
      </fill>
    </dxf>
    <dxf>
      <fill>
        <patternFill>
          <bgColor theme="9" tint="-0.24994659260841701"/>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57"/>
      <tableStyleElement type="headerRow" dxfId="56"/>
      <tableStyleElement type="firstRowStripe" dxfId="55"/>
      <tableStyleElement type="secondRowStripe" dxfId="54"/>
    </tableStyle>
    <tableStyle name="Table Style 2" pivot="0" count="4">
      <tableStyleElement type="wholeTable" dxfId="53"/>
      <tableStyleElement type="headerRow" dxfId="52"/>
      <tableStyleElement type="firstRowStripe" dxfId="51"/>
      <tableStyleElement type="secondRowStripe" dxfId="50"/>
    </tableStyle>
    <tableStyle name="TableStyleMedium9 3" pivot="0" count="7">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803D06"/>
      <color rgb="FFFFFFCC"/>
      <color rgb="FFDFF1EB"/>
      <color rgb="FFB1DDCD"/>
      <color rgb="FF008272"/>
      <color rgb="FFDFF1D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0</xdr:row>
      <xdr:rowOff>63500</xdr:rowOff>
    </xdr:from>
    <xdr:to>
      <xdr:col>11</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0</xdr:col>
      <xdr:colOff>1009649</xdr:colOff>
      <xdr:row>15</xdr:row>
      <xdr:rowOff>104774</xdr:rowOff>
    </xdr:from>
    <xdr:to>
      <xdr:col>10</xdr:col>
      <xdr:colOff>295274</xdr:colOff>
      <xdr:row>53</xdr:row>
      <xdr:rowOff>66675</xdr:rowOff>
    </xdr:to>
    <xdr:sp macro="" textlink="" fLocksText="0">
      <xdr:nvSpPr>
        <xdr:cNvPr id="4" name="Line Callout 1 3"/>
        <xdr:cNvSpPr/>
      </xdr:nvSpPr>
      <xdr:spPr>
        <a:xfrm>
          <a:off x="1009649" y="3771899"/>
          <a:ext cx="8905875" cy="7296151"/>
        </a:xfrm>
        <a:prstGeom prst="borderCallout1">
          <a:avLst>
            <a:gd name="adj1" fmla="val -151"/>
            <a:gd name="adj2" fmla="val 49819"/>
            <a:gd name="adj3" fmla="val -38387"/>
            <a:gd name="adj4" fmla="val 4621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pPr lvl="0"/>
          <a:r>
            <a:rPr lang="en-US" sz="1100" b="1">
              <a:solidFill>
                <a:schemeClr val="tx1"/>
              </a:solidFill>
              <a:latin typeface="+mn-lt"/>
              <a:ea typeface="+mn-ea"/>
              <a:cs typeface="+mn-cs"/>
            </a:rPr>
            <a:t>1. Enter Comment deadline - </a:t>
          </a:r>
          <a:r>
            <a:rPr lang="en-US" sz="1100">
              <a:solidFill>
                <a:schemeClr val="tx1"/>
              </a:solidFill>
              <a:latin typeface="+mn-lt"/>
              <a:ea typeface="+mn-ea"/>
              <a:cs typeface="+mn-cs"/>
            </a:rPr>
            <a:t>Enter the date and time when the comment period closes. The time and date received cells in the table use these dates to determine if we may consider the comments as we finalize the proposal.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2. </a:t>
          </a:r>
          <a:r>
            <a:rPr lang="en-US" sz="1100">
              <a:solidFill>
                <a:schemeClr val="tx1"/>
              </a:solidFill>
              <a:latin typeface="+mn-lt"/>
              <a:ea typeface="+mn-ea"/>
              <a:cs typeface="+mn-cs"/>
            </a:rPr>
            <a:t>Enter all commenter information. </a:t>
          </a:r>
        </a:p>
        <a:p>
          <a:pPr lvl="1"/>
          <a:r>
            <a:rPr lang="en-US" sz="1100" b="1">
              <a:solidFill>
                <a:schemeClr val="tx1"/>
              </a:solidFill>
              <a:latin typeface="+mn-lt"/>
              <a:ea typeface="+mn-ea"/>
              <a:cs typeface="+mn-cs"/>
            </a:rPr>
            <a:t>Commenter</a:t>
          </a:r>
          <a:r>
            <a:rPr lang="en-US" sz="1100">
              <a:solidFill>
                <a:schemeClr val="tx1"/>
              </a:solidFill>
              <a:latin typeface="+mn-lt"/>
              <a:ea typeface="+mn-ea"/>
              <a:cs typeface="+mn-cs"/>
            </a:rPr>
            <a:t> - locked cells - concatenation of </a:t>
          </a:r>
          <a:r>
            <a:rPr lang="en-US" sz="1100" b="1">
              <a:solidFill>
                <a:schemeClr val="tx1"/>
              </a:solidFill>
              <a:latin typeface="+mn-lt"/>
              <a:ea typeface="+mn-ea"/>
              <a:cs typeface="+mn-cs"/>
            </a:rPr>
            <a:t>Last name </a:t>
          </a:r>
          <a:r>
            <a:rPr lang="en-US" sz="1100">
              <a:solidFill>
                <a:schemeClr val="tx1"/>
              </a:solidFill>
              <a:latin typeface="+mn-lt"/>
              <a:ea typeface="+mn-ea"/>
              <a:cs typeface="+mn-cs"/>
            </a:rPr>
            <a:t>and </a:t>
          </a:r>
          <a:r>
            <a:rPr lang="en-US" sz="1100" b="1">
              <a:solidFill>
                <a:schemeClr val="tx1"/>
              </a:solidFill>
              <a:latin typeface="+mn-lt"/>
              <a:ea typeface="+mn-ea"/>
              <a:cs typeface="+mn-cs"/>
            </a:rPr>
            <a:t>First name </a:t>
          </a:r>
          <a:r>
            <a:rPr lang="en-US" sz="1100">
              <a:solidFill>
                <a:schemeClr val="tx1"/>
              </a:solidFill>
              <a:latin typeface="+mn-lt"/>
              <a:ea typeface="+mn-ea"/>
              <a:cs typeface="+mn-cs"/>
            </a:rPr>
            <a:t>entries</a:t>
          </a:r>
          <a:r>
            <a:rPr lang="en-US" sz="1100" b="1">
              <a:solidFill>
                <a:schemeClr val="tx1"/>
              </a:solidFill>
              <a:latin typeface="+mn-lt"/>
              <a:ea typeface="+mn-ea"/>
              <a:cs typeface="+mn-cs"/>
            </a:rPr>
            <a: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Affiliation</a:t>
          </a:r>
          <a:r>
            <a:rPr lang="en-US" sz="1100">
              <a:solidFill>
                <a:schemeClr val="tx1"/>
              </a:solidFill>
              <a:latin typeface="+mn-lt"/>
              <a:ea typeface="+mn-ea"/>
              <a:cs typeface="+mn-cs"/>
            </a:rPr>
            <a:t> - Enter the party who this person represents. It’s OK to leave blank</a:t>
          </a:r>
        </a:p>
        <a:p>
          <a:pPr lvl="1"/>
          <a:r>
            <a:rPr lang="en-US" sz="1100" b="1">
              <a:solidFill>
                <a:schemeClr val="tx1"/>
              </a:solidFill>
              <a:latin typeface="+mn-lt"/>
              <a:ea typeface="+mn-ea"/>
              <a:cs typeface="+mn-cs"/>
            </a:rPr>
            <a:t>Hearing Attended </a:t>
          </a:r>
          <a:r>
            <a:rPr lang="en-US" sz="1100">
              <a:solidFill>
                <a:schemeClr val="tx1"/>
              </a:solidFill>
              <a:latin typeface="+mn-lt"/>
              <a:ea typeface="+mn-ea"/>
              <a:cs typeface="+mn-cs"/>
            </a:rPr>
            <a:t>- Enter the hearing number(s) that this person attended. This is part of the presiding officer's record.</a:t>
          </a:r>
        </a:p>
        <a:p>
          <a:pPr lvl="1"/>
          <a:r>
            <a:rPr lang="en-US" sz="1100" b="1">
              <a:solidFill>
                <a:schemeClr val="tx1"/>
              </a:solidFill>
              <a:latin typeface="+mn-lt"/>
              <a:ea typeface="+mn-ea"/>
              <a:cs typeface="+mn-cs"/>
            </a:rPr>
            <a:t>Submittal Method</a:t>
          </a:r>
          <a:r>
            <a:rPr lang="en-US" sz="1100">
              <a:solidFill>
                <a:schemeClr val="tx1"/>
              </a:solidFill>
              <a:latin typeface="+mn-lt"/>
              <a:ea typeface="+mn-ea"/>
              <a:cs typeface="+mn-cs"/>
            </a:rPr>
            <a:t> - Drop-down options: </a:t>
          </a:r>
          <a:r>
            <a:rPr lang="en-US" sz="1100">
              <a:solidFill>
                <a:schemeClr val="accent6">
                  <a:lumMod val="50000"/>
                </a:schemeClr>
              </a:solidFill>
              <a:latin typeface="+mn-lt"/>
              <a:ea typeface="+mn-ea"/>
              <a:cs typeface="+mn-cs"/>
            </a:rPr>
            <a:t>blank, Comment box, Oral, Written, Hand delivered, Postal service, Email, FAX</a:t>
          </a:r>
          <a:r>
            <a:rPr lang="en-US" sz="1100">
              <a:solidFill>
                <a:schemeClr val="tx1"/>
              </a:solidFill>
              <a:latin typeface="+mn-lt"/>
              <a:ea typeface="+mn-ea"/>
              <a:cs typeface="+mn-cs"/>
            </a:rPr>
            <a:t>. The presiding officer will use the Oral and Written options.</a:t>
          </a:r>
        </a:p>
        <a:p>
          <a:pPr lvl="1"/>
          <a:r>
            <a:rPr lang="en-US" sz="1100" b="1">
              <a:solidFill>
                <a:schemeClr val="tx1"/>
              </a:solidFill>
              <a:latin typeface="+mn-lt"/>
              <a:ea typeface="+mn-ea"/>
              <a:cs typeface="+mn-cs"/>
            </a:rPr>
            <a:t>Date Received </a:t>
          </a:r>
          <a:r>
            <a:rPr lang="en-US" sz="1100">
              <a:solidFill>
                <a:schemeClr val="tx1"/>
              </a:solidFill>
              <a:latin typeface="+mn-lt"/>
              <a:ea typeface="+mn-ea"/>
              <a:cs typeface="+mn-cs"/>
            </a:rPr>
            <a:t>and</a:t>
          </a:r>
          <a:r>
            <a:rPr lang="en-US" sz="1100" b="1">
              <a:solidFill>
                <a:schemeClr val="tx1"/>
              </a:solidFill>
              <a:latin typeface="+mn-lt"/>
              <a:ea typeface="+mn-ea"/>
              <a:cs typeface="+mn-cs"/>
            </a:rPr>
            <a:t> Time Received - </a:t>
          </a:r>
          <a:r>
            <a:rPr lang="en-US" sz="1100">
              <a:solidFill>
                <a:schemeClr val="tx1"/>
              </a:solidFill>
              <a:latin typeface="+mn-lt"/>
              <a:ea typeface="+mn-ea"/>
              <a:cs typeface="+mn-cs"/>
            </a:rPr>
            <a:t>When a received date equals the deadline date, the prompt ##:## a.m. /p.m. appears in the Time Receive cell. It is not necessary to enter times for any other dates in the table. The Date Received cells will turn orange if we are not going to consider the comment. </a:t>
          </a:r>
        </a:p>
        <a:p>
          <a:pPr lvl="1"/>
          <a:r>
            <a:rPr lang="en-US" sz="1100" b="1">
              <a:solidFill>
                <a:schemeClr val="tx1"/>
              </a:solidFill>
              <a:latin typeface="+mn-lt"/>
              <a:ea typeface="+mn-ea"/>
              <a:cs typeface="+mn-cs"/>
            </a:rPr>
            <a:t>Email</a:t>
          </a:r>
          <a:r>
            <a:rPr lang="en-US" sz="1100">
              <a:solidFill>
                <a:schemeClr val="tx1"/>
              </a:solidFill>
              <a:latin typeface="+mn-lt"/>
              <a:ea typeface="+mn-ea"/>
              <a:cs typeface="+mn-cs"/>
            </a:rPr>
            <a:t> - Open the Hyperlink dialog box (</a:t>
          </a:r>
          <a:r>
            <a:rPr lang="en-US" sz="1100">
              <a:solidFill>
                <a:schemeClr val="accent6">
                  <a:lumMod val="50000"/>
                </a:schemeClr>
              </a:solidFill>
              <a:latin typeface="+mn-lt"/>
              <a:ea typeface="+mn-ea"/>
              <a:cs typeface="+mn-cs"/>
            </a:rPr>
            <a:t>Ctrl+K</a:t>
          </a:r>
          <a:r>
            <a:rPr lang="en-US" sz="1100">
              <a:solidFill>
                <a:schemeClr val="tx1"/>
              </a:solidFill>
              <a:latin typeface="+mn-lt"/>
              <a:ea typeface="+mn-ea"/>
              <a:cs typeface="+mn-cs"/>
            </a:rPr>
            <a:t>), select </a:t>
          </a:r>
          <a:r>
            <a:rPr lang="en-US" sz="1100">
              <a:solidFill>
                <a:schemeClr val="accent6">
                  <a:lumMod val="50000"/>
                </a:schemeClr>
              </a:solidFill>
              <a:latin typeface="+mn-lt"/>
              <a:ea typeface="+mn-ea"/>
              <a:cs typeface="+mn-cs"/>
            </a:rPr>
            <a:t>E-</a:t>
          </a:r>
          <a:r>
            <a:rPr lang="en-US" sz="1100" u="sng">
              <a:solidFill>
                <a:schemeClr val="accent6">
                  <a:lumMod val="50000"/>
                </a:schemeClr>
              </a:solidFill>
              <a:latin typeface="+mn-lt"/>
              <a:ea typeface="+mn-ea"/>
              <a:cs typeface="+mn-cs"/>
            </a:rPr>
            <a:t>m</a:t>
          </a:r>
          <a:r>
            <a:rPr lang="en-US" sz="1100">
              <a:solidFill>
                <a:schemeClr val="accent6">
                  <a:lumMod val="50000"/>
                </a:schemeClr>
              </a:solidFill>
              <a:latin typeface="+mn-lt"/>
              <a:ea typeface="+mn-ea"/>
              <a:cs typeface="+mn-cs"/>
            </a:rPr>
            <a:t>ail Address</a:t>
          </a:r>
          <a:r>
            <a:rPr lang="en-US" sz="1100">
              <a:solidFill>
                <a:schemeClr val="tx1"/>
              </a:solidFill>
              <a:latin typeface="+mn-lt"/>
              <a:ea typeface="+mn-ea"/>
              <a:cs typeface="+mn-cs"/>
            </a:rPr>
            <a:t>, and enter information</a:t>
          </a:r>
        </a:p>
        <a:p>
          <a:pPr lvl="1"/>
          <a:r>
            <a:rPr lang="en-US" sz="1100" b="1">
              <a:solidFill>
                <a:schemeClr val="tx1"/>
              </a:solidFill>
              <a:latin typeface="+mn-lt"/>
              <a:ea typeface="+mn-ea"/>
              <a:cs typeface="+mn-cs"/>
            </a:rPr>
            <a:t>Commenter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3</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Commenter</a:t>
          </a:r>
          <a:r>
            <a:rPr lang="en-US" sz="1100">
              <a:solidFill>
                <a:schemeClr val="tx1"/>
              </a:solidFill>
              <a:latin typeface="+mn-lt"/>
              <a:ea typeface="+mn-ea"/>
              <a:cs typeface="+mn-cs"/>
            </a:rPr>
            <a:t> (cell A4)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On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 </a:t>
          </a:r>
          <a:r>
            <a:rPr lang="en-US" sz="1100">
              <a:solidFill>
                <a:schemeClr val="accent6">
                  <a:lumMod val="50000"/>
                </a:schemeClr>
              </a:solidFill>
              <a:latin typeface="+mn-lt"/>
              <a:ea typeface="+mn-ea"/>
              <a:cs typeface="+mn-cs"/>
            </a:rPr>
            <a:t>Filter by Color | No Fill </a:t>
          </a:r>
          <a:r>
            <a:rPr lang="en-US" sz="1100">
              <a:solidFill>
                <a:schemeClr val="tx1"/>
              </a:solidFill>
              <a:latin typeface="+mn-lt"/>
              <a:ea typeface="+mn-ea"/>
              <a:cs typeface="+mn-cs"/>
            </a:rPr>
            <a:t>to show comments received by the comment deadline.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D.</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111125</xdr:rowOff>
    </xdr:from>
    <xdr:to>
      <xdr:col>3</xdr:col>
      <xdr:colOff>838200</xdr:colOff>
      <xdr:row>1</xdr:row>
      <xdr:rowOff>25400</xdr:rowOff>
    </xdr:to>
    <xdr:sp macro="" textlink="" fLocksText="0">
      <xdr:nvSpPr>
        <xdr:cNvPr id="2" name="Line Callout 1 1"/>
        <xdr:cNvSpPr/>
      </xdr:nvSpPr>
      <xdr:spPr>
        <a:xfrm>
          <a:off x="6153150" y="111125"/>
          <a:ext cx="476250" cy="209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190501</xdr:colOff>
      <xdr:row>4</xdr:row>
      <xdr:rowOff>352425</xdr:rowOff>
    </xdr:from>
    <xdr:to>
      <xdr:col>5</xdr:col>
      <xdr:colOff>1114426</xdr:colOff>
      <xdr:row>24</xdr:row>
      <xdr:rowOff>1</xdr:rowOff>
    </xdr:to>
    <xdr:sp macro="" textlink="" fLocksText="0">
      <xdr:nvSpPr>
        <xdr:cNvPr id="3" name="Line Callout 1 2"/>
        <xdr:cNvSpPr/>
      </xdr:nvSpPr>
      <xdr:spPr>
        <a:xfrm>
          <a:off x="2009776" y="1838325"/>
          <a:ext cx="7848600" cy="7324726"/>
        </a:xfrm>
        <a:prstGeom prst="borderCallout1">
          <a:avLst>
            <a:gd name="adj1" fmla="val -281"/>
            <a:gd name="adj2" fmla="val 193"/>
            <a:gd name="adj3" fmla="val -2828"/>
            <a:gd name="adj4" fmla="val -230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l"/>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G officer</a:t>
          </a:r>
          <a:r>
            <a:rPr lang="en-US" sz="1100">
              <a:solidFill>
                <a:schemeClr val="tx1"/>
              </a:solidFill>
              <a:latin typeface="+mn-lt"/>
              <a:ea typeface="+mn-ea"/>
              <a:cs typeface="+mn-cs"/>
            </a:rPr>
            <a:t>down. You may insert or delete rows anywhere in the body of the table. </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1. </a:t>
          </a:r>
          <a:r>
            <a:rPr lang="en-US" sz="1100">
              <a:solidFill>
                <a:schemeClr val="tx1"/>
              </a:solidFill>
              <a:latin typeface="+mn-lt"/>
              <a:ea typeface="+mn-ea"/>
              <a:cs typeface="+mn-cs"/>
            </a:rPr>
            <a:t>Enter all commenter information. </a:t>
          </a:r>
          <a:endParaRPr lang="en-US" sz="1100">
            <a:solidFill>
              <a:sysClr val="windowText" lastClr="000000"/>
            </a:solidFill>
            <a:latin typeface="+mn-lt"/>
            <a:ea typeface="+mn-ea"/>
            <a:cs typeface="+mn-cs"/>
          </a:endParaRPr>
        </a:p>
        <a:p>
          <a:pPr lvl="1"/>
          <a:r>
            <a:rPr lang="en-US" sz="1100" b="1">
              <a:solidFill>
                <a:schemeClr val="tx1"/>
              </a:solidFill>
              <a:latin typeface="+mn-lt"/>
              <a:ea typeface="+mn-ea"/>
              <a:cs typeface="+mn-cs"/>
            </a:rPr>
            <a:t>Comment Category  - </a:t>
          </a:r>
          <a:r>
            <a:rPr lang="en-US" sz="1100">
              <a:solidFill>
                <a:schemeClr val="tx1"/>
              </a:solidFill>
              <a:latin typeface="+mn-lt"/>
              <a:ea typeface="+mn-ea"/>
              <a:cs typeface="+mn-cs"/>
            </a:rPr>
            <a:t>Select from drop-down list. Used to respond to like comments. </a:t>
          </a:r>
          <a:r>
            <a:rPr lang="en-US" sz="1100" b="0">
              <a:solidFill>
                <a:schemeClr val="tx1"/>
              </a:solidFill>
              <a:latin typeface="+mn-lt"/>
              <a:ea typeface="+mn-ea"/>
              <a:cs typeface="+mn-cs"/>
            </a:rPr>
            <a:t>List source - STEP 3 worksheet, column A.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Category Response </a:t>
          </a:r>
          <a:r>
            <a:rPr lang="en-US" sz="1100" b="0">
              <a:solidFill>
                <a:schemeClr val="tx1"/>
              </a:solidFill>
              <a:latin typeface="+mn-lt"/>
              <a:ea typeface="+mn-ea"/>
              <a:cs typeface="+mn-cs"/>
            </a:rPr>
            <a:t>- Looked</a:t>
          </a:r>
          <a:r>
            <a:rPr lang="en-US" sz="1100" b="0" baseline="0">
              <a:solidFill>
                <a:schemeClr val="tx1"/>
              </a:solidFill>
              <a:latin typeface="+mn-lt"/>
              <a:ea typeface="+mn-ea"/>
              <a:cs typeface="+mn-cs"/>
            </a:rPr>
            <a:t> up from DEQ Response to Comment Category </a:t>
          </a:r>
          <a:r>
            <a:rPr lang="en-US" sz="1100">
              <a:solidFill>
                <a:schemeClr val="tx1"/>
              </a:solidFill>
              <a:latin typeface="+mn-lt"/>
              <a:ea typeface="+mn-ea"/>
              <a:cs typeface="+mn-cs"/>
            </a:rPr>
            <a:t>-STEP 3 worksheet,</a:t>
          </a:r>
          <a:r>
            <a:rPr lang="en-US" sz="1100" baseline="0">
              <a:solidFill>
                <a:schemeClr val="tx1"/>
              </a:solidFill>
              <a:latin typeface="+mn-lt"/>
              <a:ea typeface="+mn-ea"/>
              <a:cs typeface="+mn-cs"/>
            </a:rPr>
            <a:t> column B.</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Commenter Name - </a:t>
          </a:r>
          <a:r>
            <a:rPr lang="en-US" sz="1100">
              <a:solidFill>
                <a:schemeClr val="tx1"/>
              </a:solidFill>
              <a:latin typeface="+mn-lt"/>
              <a:ea typeface="+mn-ea"/>
              <a:cs typeface="+mn-cs"/>
            </a:rPr>
            <a:t>Select from drop-down list. </a:t>
          </a:r>
          <a:r>
            <a:rPr lang="en-US" sz="1100" b="0">
              <a:solidFill>
                <a:schemeClr val="tx1"/>
              </a:solidFill>
              <a:latin typeface="+mn-lt"/>
              <a:ea typeface="+mn-ea"/>
              <a:cs typeface="+mn-cs"/>
            </a:rPr>
            <a:t>List source - STEP 1 worksheet, column A .  </a:t>
          </a:r>
          <a:endParaRPr lang="en-US" sz="1100">
            <a:solidFill>
              <a:schemeClr val="tx1"/>
            </a:solidFill>
            <a:latin typeface="+mn-lt"/>
            <a:ea typeface="+mn-ea"/>
            <a:cs typeface="+mn-cs"/>
          </a:endParaRPr>
        </a:p>
        <a:p>
          <a:pPr eaLnBrk="1" fontAlgn="auto" latinLnBrk="0" hangingPunct="1"/>
          <a:r>
            <a:rPr lang="en-US" sz="1100" b="1">
              <a:solidFill>
                <a:schemeClr val="tx1"/>
              </a:solidFill>
              <a:latin typeface="+mn-lt"/>
              <a:ea typeface="+mn-ea"/>
              <a:cs typeface="+mn-cs"/>
            </a:rPr>
            <a:t>               Comment </a:t>
          </a:r>
          <a:r>
            <a:rPr lang="en-US" sz="1100" b="0">
              <a:solidFill>
                <a:schemeClr val="tx1"/>
              </a:solidFill>
              <a:latin typeface="+mn-lt"/>
              <a:ea typeface="+mn-ea"/>
              <a:cs typeface="+mn-cs"/>
            </a:rPr>
            <a:t>- Summarize comment. </a:t>
          </a:r>
          <a:endParaRPr lang="en-US" sz="1100">
            <a:solidFill>
              <a:schemeClr val="tx1"/>
            </a:solidFill>
            <a:latin typeface="+mn-lt"/>
            <a:ea typeface="+mn-ea"/>
            <a:cs typeface="+mn-cs"/>
          </a:endParaRPr>
        </a:p>
        <a:p>
          <a:pPr lvl="1"/>
          <a:r>
            <a:rPr lang="en-US" sz="1100" b="1">
              <a:solidFill>
                <a:schemeClr val="tx1"/>
              </a:solidFill>
              <a:latin typeface="+mn-lt"/>
              <a:ea typeface="+mn-ea"/>
              <a:cs typeface="+mn-cs"/>
            </a:rPr>
            <a:t>Support</a:t>
          </a:r>
          <a:r>
            <a:rPr lang="en-US" sz="1100">
              <a:solidFill>
                <a:schemeClr val="tx1"/>
              </a:solidFill>
              <a:latin typeface="+mn-lt"/>
              <a:ea typeface="+mn-ea"/>
              <a:cs typeface="+mn-cs"/>
            </a:rPr>
            <a:t> </a:t>
          </a:r>
          <a:r>
            <a:rPr lang="en-US" sz="1100">
              <a:solidFill>
                <a:sysClr val="windowText" lastClr="000000"/>
              </a:solidFill>
              <a:latin typeface="+mn-lt"/>
              <a:ea typeface="+mn-ea"/>
              <a:cs typeface="+mn-cs"/>
            </a:rPr>
            <a:t>- Select from drop-down list. </a:t>
          </a:r>
          <a:r>
            <a:rPr lang="en-US" sz="1100">
              <a:solidFill>
                <a:schemeClr val="tx1"/>
              </a:solidFill>
              <a:latin typeface="+mn-lt"/>
              <a:ea typeface="+mn-ea"/>
              <a:cs typeface="+mn-cs"/>
            </a:rPr>
            <a:t>List source -</a:t>
          </a:r>
          <a:r>
            <a:rPr lang="en-US" sz="1100">
              <a:solidFill>
                <a:schemeClr val="accent6">
                  <a:lumMod val="50000"/>
                </a:schemeClr>
              </a:solidFill>
              <a:latin typeface="+mn-lt"/>
              <a:ea typeface="+mn-ea"/>
              <a:cs typeface="+mn-cs"/>
            </a:rPr>
            <a:t>Data | Data Tools | Data Validation</a:t>
          </a:r>
          <a:r>
            <a:rPr lang="en-US" sz="1100">
              <a:solidFill>
                <a:sysClr val="windowText" lastClr="000000"/>
              </a:solidFill>
              <a:latin typeface="+mn-lt"/>
              <a:ea typeface="+mn-ea"/>
              <a:cs typeface="+mn-cs"/>
            </a:rPr>
            <a:t>.</a:t>
          </a:r>
          <a:r>
            <a:rPr lang="en-US" sz="1100">
              <a:solidFill>
                <a:schemeClr val="accent6">
                  <a:lumMod val="50000"/>
                </a:schemeClr>
              </a:solidFill>
              <a:latin typeface="+mn-lt"/>
              <a:ea typeface="+mn-ea"/>
              <a:cs typeface="+mn-cs"/>
            </a:rPr>
            <a:t>  </a:t>
          </a:r>
          <a:r>
            <a:rPr lang="en-US" sz="1100">
              <a:solidFill>
                <a:sysClr val="windowText" lastClr="000000"/>
              </a:solidFill>
              <a:latin typeface="+mn-lt"/>
              <a:ea typeface="+mn-ea"/>
              <a:cs typeface="+mn-cs"/>
            </a:rPr>
            <a:t>Drop-down options: </a:t>
          </a:r>
          <a:r>
            <a:rPr lang="en-US" sz="1100">
              <a:solidFill>
                <a:schemeClr val="accent6">
                  <a:lumMod val="50000"/>
                </a:schemeClr>
              </a:solidFill>
              <a:latin typeface="+mn-lt"/>
              <a:ea typeface="+mn-ea"/>
              <a:cs typeface="+mn-cs"/>
            </a:rPr>
            <a:t>--blank--,</a:t>
          </a:r>
          <a:r>
            <a:rPr lang="en-US" sz="1100" baseline="0">
              <a:solidFill>
                <a:schemeClr val="accent6">
                  <a:lumMod val="50000"/>
                </a:schemeClr>
              </a:solidFill>
              <a:latin typeface="+mn-lt"/>
              <a:ea typeface="+mn-ea"/>
              <a:cs typeface="+mn-cs"/>
            </a:rPr>
            <a:t> </a:t>
          </a:r>
          <a:r>
            <a:rPr lang="en-US" sz="1100">
              <a:solidFill>
                <a:schemeClr val="accent6">
                  <a:lumMod val="50000"/>
                </a:schemeClr>
              </a:solidFill>
              <a:latin typeface="+mn-lt"/>
              <a:ea typeface="+mn-ea"/>
              <a:cs typeface="+mn-cs"/>
            </a:rPr>
            <a:t>Supportive,Opposed,Neutral,Uncertain</a:t>
          </a:r>
          <a:endParaRPr lang="en-US" sz="1100">
            <a:solidFill>
              <a:schemeClr val="tx1"/>
            </a:solidFill>
            <a:latin typeface="+mn-lt"/>
            <a:ea typeface="+mn-ea"/>
            <a:cs typeface="+mn-cs"/>
          </a:endParaRPr>
        </a:p>
        <a:p>
          <a:pPr eaLnBrk="1" fontAlgn="auto" latinLnBrk="0" hangingPunct="1"/>
          <a:r>
            <a:rPr lang="en-US" sz="1100" b="1" baseline="0">
              <a:solidFill>
                <a:schemeClr val="tx1"/>
              </a:solidFill>
              <a:latin typeface="+mn-lt"/>
              <a:ea typeface="+mn-ea"/>
              <a:cs typeface="+mn-cs"/>
            </a:rPr>
            <a:t>               </a:t>
          </a:r>
          <a:r>
            <a:rPr lang="en-US" sz="1100" b="1">
              <a:solidFill>
                <a:schemeClr val="tx1"/>
              </a:solidFill>
              <a:latin typeface="+mn-lt"/>
              <a:ea typeface="+mn-ea"/>
              <a:cs typeface="+mn-cs"/>
            </a:rPr>
            <a:t>Comment ID</a:t>
          </a:r>
          <a:r>
            <a:rPr lang="en-US" sz="1100">
              <a:solidFill>
                <a:schemeClr val="tx1"/>
              </a:solidFill>
              <a:latin typeface="+mn-lt"/>
              <a:ea typeface="+mn-ea"/>
              <a:cs typeface="+mn-cs"/>
            </a:rPr>
            <a:t> - locked - auto numbered </a:t>
          </a:r>
        </a:p>
        <a:p>
          <a:pPr lvl="1"/>
          <a:endParaRPr lang="en-US" sz="1100">
            <a:solidFill>
              <a:schemeClr val="tx1"/>
            </a:solidFill>
            <a:latin typeface="+mn-lt"/>
            <a:ea typeface="+mn-ea"/>
            <a:cs typeface="+mn-cs"/>
          </a:endParaRPr>
        </a:p>
        <a:p>
          <a:r>
            <a:rPr lang="en-US" sz="1100" b="1">
              <a:solidFill>
                <a:schemeClr val="tx1"/>
              </a:solidFill>
              <a:latin typeface="+mn-lt"/>
              <a:ea typeface="+mn-ea"/>
              <a:cs typeface="+mn-cs"/>
            </a:rPr>
            <a:t>2</a:t>
          </a:r>
          <a:r>
            <a:rPr lang="en-US" sz="1100">
              <a:solidFill>
                <a:schemeClr val="tx1"/>
              </a:solidFill>
              <a:latin typeface="+mn-lt"/>
              <a:ea typeface="+mn-ea"/>
              <a:cs typeface="+mn-cs"/>
            </a:rPr>
            <a:t>. After completing data entry, delete unused rows.</a:t>
          </a:r>
        </a:p>
        <a:p>
          <a:r>
            <a:rPr lang="en-US" sz="1100">
              <a:solidFill>
                <a:schemeClr val="tx1"/>
              </a:solidFill>
              <a:latin typeface="+mn-lt"/>
              <a:ea typeface="+mn-ea"/>
              <a:cs typeface="+mn-cs"/>
            </a:rPr>
            <a:t> </a:t>
          </a:r>
        </a:p>
        <a:p>
          <a:r>
            <a:rPr lang="en-US" sz="1100" b="1">
              <a:solidFill>
                <a:schemeClr val="tx1"/>
              </a:solidFill>
              <a:latin typeface="+mn-lt"/>
              <a:ea typeface="+mn-ea"/>
              <a:cs typeface="+mn-cs"/>
            </a:rPr>
            <a:t>4.</a:t>
          </a:r>
          <a:r>
            <a:rPr lang="en-US" sz="1100">
              <a:solidFill>
                <a:schemeClr val="tx1"/>
              </a:solidFill>
              <a:latin typeface="+mn-lt"/>
              <a:ea typeface="+mn-ea"/>
              <a:cs typeface="+mn-cs"/>
            </a:rPr>
            <a:t> Sort </a:t>
          </a:r>
          <a:r>
            <a:rPr lang="en-US" sz="1100" b="1">
              <a:solidFill>
                <a:schemeClr val="tx1"/>
              </a:solidFill>
              <a:latin typeface="+mn-lt"/>
              <a:ea typeface="+mn-ea"/>
              <a:cs typeface="+mn-cs"/>
            </a:rPr>
            <a:t>Comment Category </a:t>
          </a:r>
          <a:r>
            <a:rPr lang="en-US" sz="1100">
              <a:solidFill>
                <a:schemeClr val="tx1"/>
              </a:solidFill>
              <a:latin typeface="+mn-lt"/>
              <a:ea typeface="+mn-ea"/>
              <a:cs typeface="+mn-cs"/>
            </a:rPr>
            <a:t> (cell A2) in </a:t>
          </a:r>
          <a:r>
            <a:rPr lang="en-US" sz="1100">
              <a:solidFill>
                <a:srgbClr val="803D06"/>
              </a:solidFill>
              <a:latin typeface="+mn-lt"/>
              <a:ea typeface="+mn-ea"/>
              <a:cs typeface="+mn-cs"/>
            </a:rPr>
            <a:t>A to Z↓ </a:t>
          </a:r>
          <a:r>
            <a:rPr lang="en-US" sz="1100">
              <a:solidFill>
                <a:schemeClr val="tx1"/>
              </a:solidFill>
              <a:latin typeface="+mn-lt"/>
              <a:ea typeface="+mn-ea"/>
              <a:cs typeface="+mn-cs"/>
            </a:rPr>
            <a:t>order.  If</a:t>
          </a:r>
          <a:r>
            <a:rPr lang="en-US" sz="1100" baseline="0">
              <a:solidFill>
                <a:schemeClr val="tx1"/>
              </a:solidFill>
              <a:latin typeface="+mn-lt"/>
              <a:ea typeface="+mn-ea"/>
              <a:cs typeface="+mn-cs"/>
            </a:rPr>
            <a:t> you sorted the Commenter Name </a:t>
          </a:r>
          <a:r>
            <a:rPr lang="en-US" sz="1100">
              <a:solidFill>
                <a:schemeClr val="accent6">
                  <a:lumMod val="50000"/>
                </a:schemeClr>
              </a:solidFill>
              <a:latin typeface="+mn-lt"/>
              <a:ea typeface="+mn-ea"/>
              <a:cs typeface="+mn-cs"/>
            </a:rPr>
            <a:t>A to Z↓</a:t>
          </a:r>
          <a:r>
            <a:rPr lang="en-US" sz="1100">
              <a:solidFill>
                <a:schemeClr val="tx1"/>
              </a:solidFill>
              <a:latin typeface="+mn-lt"/>
              <a:ea typeface="+mn-ea"/>
              <a:cs typeface="+mn-cs"/>
            </a:rPr>
            <a:t>,</a:t>
          </a:r>
          <a:r>
            <a:rPr lang="en-US" sz="1100" baseline="0">
              <a:solidFill>
                <a:schemeClr val="tx1"/>
              </a:solidFill>
              <a:latin typeface="+mn-lt"/>
              <a:ea typeface="+mn-ea"/>
              <a:cs typeface="+mn-cs"/>
            </a:rPr>
            <a:t> it will be sorted in this list.</a:t>
          </a:r>
          <a:endParaRPr lang="en-US" sz="1100">
            <a:solidFill>
              <a:schemeClr val="accent6">
                <a:lumMod val="50000"/>
              </a:schemeClr>
            </a:solidFill>
            <a:latin typeface="+mn-lt"/>
            <a:ea typeface="+mn-ea"/>
            <a:cs typeface="+mn-cs"/>
          </a:endParaRPr>
        </a:p>
        <a:p>
          <a:endParaRPr lang="en-US" sz="1100">
            <a:solidFill>
              <a:schemeClr val="tx1"/>
            </a:solidFill>
            <a:latin typeface="+mn-lt"/>
            <a:ea typeface="+mn-ea"/>
            <a:cs typeface="+mn-cs"/>
          </a:endParaRPr>
        </a:p>
        <a:p>
          <a:r>
            <a:rPr lang="en-US" sz="1100" b="1">
              <a:solidFill>
                <a:schemeClr val="tx1"/>
              </a:solidFill>
              <a:latin typeface="+mn-lt"/>
              <a:ea typeface="+mn-ea"/>
              <a:cs typeface="+mn-cs"/>
            </a:rPr>
            <a:t>5.</a:t>
          </a:r>
          <a:r>
            <a:rPr lang="en-US" sz="1100">
              <a:solidFill>
                <a:schemeClr val="tx1"/>
              </a:solidFill>
              <a:latin typeface="+mn-lt"/>
              <a:ea typeface="+mn-ea"/>
              <a:cs typeface="+mn-cs"/>
            </a:rPr>
            <a:t>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6. </a:t>
          </a:r>
          <a:r>
            <a:rPr lang="en-US" sz="1100">
              <a:solidFill>
                <a:schemeClr val="tx1"/>
              </a:solidFill>
              <a:latin typeface="+mn-lt"/>
              <a:ea typeface="+mn-ea"/>
              <a:cs typeface="+mn-cs"/>
            </a:rPr>
            <a:t>Highlight columns A through E.</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7.</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Ctrl+C</a:t>
          </a:r>
          <a:r>
            <a:rPr lang="en-US" sz="1100">
              <a:solidFill>
                <a:schemeClr val="tx1"/>
              </a:solidFill>
              <a:latin typeface="+mn-lt"/>
              <a:ea typeface="+mn-ea"/>
              <a:cs typeface="+mn-cs"/>
            </a:rPr>
            <a:t>) to copy highlighted cells.</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8. </a:t>
          </a:r>
          <a:r>
            <a:rPr lang="en-US" sz="1100">
              <a:solidFill>
                <a:schemeClr val="tx1"/>
              </a:solidFill>
              <a:latin typeface="+mn-lt"/>
              <a:ea typeface="+mn-ea"/>
              <a:cs typeface="+mn-cs"/>
            </a:rPr>
            <a:t>Open staff report - STAFF.RPT-6.0~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9.</a:t>
          </a:r>
          <a:r>
            <a:rPr lang="en-US" sz="1100">
              <a:solidFill>
                <a:schemeClr val="tx1"/>
              </a:solidFill>
              <a:latin typeface="+mn-lt"/>
              <a:ea typeface="+mn-ea"/>
              <a:cs typeface="+mn-cs"/>
            </a:rPr>
            <a:t> In staff report place cursor on "X" under the Commenters section.</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10</a:t>
          </a:r>
          <a:r>
            <a:rPr lang="en-US" sz="1100">
              <a:solidFill>
                <a:schemeClr val="tx1"/>
              </a:solidFill>
              <a:latin typeface="+mn-lt"/>
              <a:ea typeface="+mn-ea"/>
              <a:cs typeface="+mn-cs"/>
            </a:rPr>
            <a:t>. Press (</a:t>
          </a:r>
          <a:r>
            <a:rPr lang="en-US" sz="1100">
              <a:solidFill>
                <a:schemeClr val="accent6">
                  <a:lumMod val="50000"/>
                </a:schemeClr>
              </a:solidFill>
              <a:latin typeface="+mn-lt"/>
              <a:ea typeface="+mn-ea"/>
              <a:cs typeface="+mn-cs"/>
            </a:rPr>
            <a:t>Ctrl+V</a:t>
          </a:r>
          <a:r>
            <a:rPr lang="en-US" sz="1100">
              <a:solidFill>
                <a:schemeClr val="tx1"/>
              </a:solidFill>
              <a:latin typeface="+mn-lt"/>
              <a:ea typeface="+mn-ea"/>
              <a:cs typeface="+mn-cs"/>
            </a:rPr>
            <a:t>) to paste the copied cells into staff report.</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11. </a:t>
          </a:r>
          <a:r>
            <a:rPr lang="en-US" sz="1100">
              <a:solidFill>
                <a:schemeClr val="tx1"/>
              </a:solidFill>
              <a:latin typeface="+mn-lt"/>
              <a:ea typeface="+mn-ea"/>
              <a:cs typeface="+mn-cs"/>
            </a:rPr>
            <a:t>Return to </a:t>
          </a:r>
          <a:r>
            <a:rPr lang="en-US" sz="1100" b="1">
              <a:solidFill>
                <a:schemeClr val="tx1"/>
              </a:solidFill>
              <a:latin typeface="+mn-lt"/>
              <a:ea typeface="+mn-ea"/>
              <a:cs typeface="+mn-cs"/>
            </a:rPr>
            <a:t>Date Received </a:t>
          </a:r>
          <a:r>
            <a:rPr lang="en-US" sz="1100">
              <a:solidFill>
                <a:schemeClr val="tx1"/>
              </a:solidFill>
              <a:latin typeface="+mn-lt"/>
              <a:ea typeface="+mn-ea"/>
              <a:cs typeface="+mn-cs"/>
            </a:rPr>
            <a:t>on this worksheet, change to </a:t>
          </a:r>
          <a:r>
            <a:rPr lang="en-US" sz="1100">
              <a:solidFill>
                <a:schemeClr val="accent6">
                  <a:lumMod val="50000"/>
                </a:schemeClr>
              </a:solidFill>
              <a:latin typeface="+mn-lt"/>
              <a:ea typeface="+mn-ea"/>
              <a:cs typeface="+mn-cs"/>
            </a:rPr>
            <a:t>Filter by Color | Orange </a:t>
          </a:r>
          <a:r>
            <a:rPr lang="en-US" sz="1100">
              <a:solidFill>
                <a:schemeClr val="tx1"/>
              </a:solidFill>
              <a:latin typeface="+mn-lt"/>
              <a:ea typeface="+mn-ea"/>
              <a:cs typeface="+mn-cs"/>
            </a:rPr>
            <a:t>to show comments received after comment deadline.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12. </a:t>
          </a:r>
          <a:r>
            <a:rPr lang="en-US" sz="1100">
              <a:solidFill>
                <a:schemeClr val="tx1"/>
              </a:solidFill>
              <a:latin typeface="+mn-lt"/>
              <a:ea typeface="+mn-ea"/>
              <a:cs typeface="+mn-cs"/>
            </a:rPr>
            <a:t>Repeat steps 6 - 10. </a:t>
          </a:r>
        </a:p>
        <a:p>
          <a:r>
            <a:rPr lang="en-US" sz="1100">
              <a:solidFill>
                <a:schemeClr val="tx1"/>
              </a:solidFill>
              <a:latin typeface="+mn-lt"/>
              <a:ea typeface="+mn-ea"/>
              <a:cs typeface="+mn-cs"/>
            </a:rPr>
            <a:t> </a:t>
          </a:r>
        </a:p>
        <a:p>
          <a:r>
            <a:rPr lang="en-US" sz="1100" b="0" baseline="0">
              <a:solidFill>
                <a:schemeClr val="tx1"/>
              </a:solidFill>
              <a:latin typeface="Times New Roman" pitchFamily="18" charset="0"/>
              <a:ea typeface="+mn-ea"/>
              <a:cs typeface="Times New Roman" pitchFamily="18" charset="0"/>
            </a:rPr>
            <a:t> </a:t>
          </a:r>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4:T14" totalsRowShown="0" headerRowDxfId="40" dataDxfId="39">
  <autoFilter ref="A4:T14">
    <filterColumn colId="2"/>
    <filterColumn colId="3"/>
    <filterColumn colId="4"/>
    <filterColumn colId="5"/>
    <filterColumn colId="15"/>
    <filterColumn colId="16"/>
    <filterColumn colId="17"/>
    <filterColumn colId="18"/>
    <filterColumn colId="19"/>
  </autoFilter>
  <sortState ref="A7:T16">
    <sortCondition ref="A6:A16"/>
  </sortState>
  <tableColumns count="20">
    <tableColumn id="21" name="Commenter_x000a_" dataDxfId="38">
      <calculatedColumnFormula>UPPER(STEP1[[#This Row],[Last name]])&amp;" "&amp;PROPER(STEP1[[#This Row],[First name]])</calculatedColumnFormula>
    </tableColumn>
    <tableColumn id="20" name="Affiliation" dataDxfId="37"/>
    <tableColumn id="15" name="Hearing Attended" dataDxfId="36"/>
    <tableColumn id="7" name="Submittal Method" dataDxfId="35"/>
    <tableColumn id="17" name="Date Received_x000a_mm/dd/yy" dataDxfId="34"/>
    <tableColumn id="19" name="Time Received_x000a_##:## a.m./p.m." dataDxfId="33">
      <calculatedColumnFormula>IF(STEP1[[#This Row],[Date Received
mm/dd/yy]]=$E$2,"##:## a.m./p.m.","")</calculatedColumnFormula>
    </tableColumn>
    <tableColumn id="5" name="Email" dataDxfId="32"/>
    <tableColumn id="18" name="Salutation" dataDxfId="31"/>
    <tableColumn id="2" name="Last name" dataDxfId="30"/>
    <tableColumn id="3" name="First name" dataDxfId="29"/>
    <tableColumn id="4" name="Title" dataDxfId="28"/>
    <tableColumn id="8" name="Address 1" dataDxfId="27"/>
    <tableColumn id="9" name="Address 2" dataDxfId="26"/>
    <tableColumn id="10" name="City" dataDxfId="25"/>
    <tableColumn id="11" name="State" dataDxfId="24"/>
    <tableColumn id="12" name="Zip Code" dataDxfId="23"/>
    <tableColumn id="13" name="Country " dataDxfId="22"/>
    <tableColumn id="16" name="Telephone" dataDxfId="21"/>
    <tableColumn id="14" name="Notes" dataDxfId="20"/>
    <tableColumn id="6" name="Commenter ID" dataDxfId="19">
      <calculatedColumnFormula>ROW()-4</calculatedColumnFormula>
    </tableColumn>
  </tableColumns>
  <tableStyleInfo name="Table Style 2" showFirstColumn="0" showLastColumn="0" showRowStripes="1" showColumnStripes="0"/>
</table>
</file>

<file path=xl/tables/table2.xml><?xml version="1.0" encoding="utf-8"?>
<table xmlns="http://schemas.openxmlformats.org/spreadsheetml/2006/main" id="2" name="STEP2" displayName="STEP2" ref="A2:G12" totalsRowShown="0" headerRowDxfId="18" dataDxfId="17">
  <autoFilter ref="A2:G12">
    <filterColumn colId="1"/>
    <filterColumn colId="2"/>
    <filterColumn colId="4"/>
    <filterColumn colId="6"/>
  </autoFilter>
  <sortState ref="A3:G12">
    <sortCondition ref="A2:A12"/>
  </sortState>
  <tableColumns count="7">
    <tableColumn id="21" name="Comment Category" dataDxfId="16"/>
    <tableColumn id="2" name="Category Response" dataDxfId="15">
      <calculatedColumnFormula>IF($A3="","",VLOOKUP($A3,STEP3[],2,FALSE))</calculatedColumnFormula>
    </tableColumn>
    <tableColumn id="3" name="Commenter Name " dataDxfId="14"/>
    <tableColumn id="29" name="Comment" dataDxfId="13" dataCellStyle="Hyperlink"/>
    <tableColumn id="5" name="Support" dataDxfId="12"/>
    <tableColumn id="25" name="Notes" dataDxfId="11"/>
    <tableColumn id="4" name="Comment ID" dataDxfId="10">
      <calculatedColumnFormula>ROW()-2</calculatedColumnFormula>
    </tableColumn>
  </tableColumns>
  <tableStyleInfo name="Table Style 2" showFirstColumn="0" showLastColumn="0" showRowStripes="1" showColumnStripes="0"/>
</table>
</file>

<file path=xl/tables/table3.xml><?xml version="1.0" encoding="utf-8"?>
<table xmlns="http://schemas.openxmlformats.org/spreadsheetml/2006/main" id="5" name="STEP3" displayName="STEP3" ref="A2:D12" totalsRowShown="0" headerRowDxfId="9" dataDxfId="8">
  <autoFilter ref="A2:D12">
    <filterColumn colId="2"/>
    <filterColumn colId="3"/>
  </autoFilter>
  <tableColumns count="4">
    <tableColumn id="2" name="Category Name " dataDxfId="7"/>
    <tableColumn id="3" name="DEQ Response to Comment Category" dataDxfId="6"/>
    <tableColumn id="1" name="Comments in Category" dataDxfId="5">
      <calculatedColumnFormula>COUNTIF(STEP2[Comment Category],STEP3[[#This Row],[Category Name ]])</calculatedColumnFormula>
    </tableColumn>
    <tableColumn id="4" name="Category ID" dataDxfId="4">
      <calculatedColumnFormula>ROW()-2</calculatedColumnFormula>
    </tableColumn>
  </tableColumns>
  <tableStyleInfo name="Table Style 2" showFirstColumn="0" showLastColumn="0" showRowStripes="1" showColumnStripes="0"/>
</table>
</file>

<file path=xl/tables/table4.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O81"/>
  <sheetViews>
    <sheetView tabSelected="1" workbookViewId="0">
      <selection activeCell="A4" sqref="A4:D14"/>
    </sheetView>
  </sheetViews>
  <sheetFormatPr defaultColWidth="18" defaultRowHeight="15"/>
  <cols>
    <col min="1" max="1" width="20" style="7" customWidth="1"/>
    <col min="2" max="2" width="21.140625" customWidth="1"/>
    <col min="3" max="3" width="11.5703125" customWidth="1"/>
    <col min="4" max="4" width="14.7109375" customWidth="1"/>
    <col min="5" max="6" width="16" customWidth="1"/>
    <col min="7" max="7" width="10.7109375" customWidth="1"/>
    <col min="8" max="8" width="11.5703125" customWidth="1"/>
    <col min="9" max="9" width="10.28515625" customWidth="1"/>
    <col min="10" max="10" width="12.28515625" style="3" customWidth="1"/>
    <col min="11" max="11" width="15.42578125" style="3" customWidth="1"/>
    <col min="12" max="12" width="18" style="1"/>
    <col min="13" max="13" width="15.140625" style="3" customWidth="1"/>
    <col min="14" max="14" width="16.140625" style="3" customWidth="1"/>
    <col min="15" max="15" width="10.28515625" style="3" customWidth="1"/>
    <col min="16" max="18" width="16.140625" style="3" customWidth="1"/>
    <col min="19" max="19" width="17.7109375" customWidth="1"/>
    <col min="20" max="20" width="15" customWidth="1"/>
    <col min="21" max="21" width="39.7109375" customWidth="1"/>
    <col min="24" max="24" width="18" collapsed="1"/>
    <col min="32" max="41" width="18" style="1"/>
    <col min="42" max="16384" width="18" style="3"/>
  </cols>
  <sheetData>
    <row r="1" spans="1:41" ht="39" customHeight="1" thickBot="1">
      <c r="A1" s="53" t="s">
        <v>17</v>
      </c>
      <c r="B1" s="53"/>
      <c r="C1" s="53"/>
      <c r="D1" s="53"/>
      <c r="E1" s="53"/>
      <c r="F1" s="55"/>
      <c r="G1" s="62"/>
      <c r="H1" s="62"/>
      <c r="I1" s="62"/>
      <c r="J1" s="63"/>
      <c r="K1" s="63"/>
      <c r="L1" s="64" t="s">
        <v>0</v>
      </c>
      <c r="Q1" s="8"/>
      <c r="R1" s="8"/>
      <c r="S1" s="8"/>
      <c r="T1" s="20"/>
      <c r="U1" s="8"/>
      <c r="AJ1" s="3"/>
      <c r="AK1" s="3"/>
      <c r="AL1" s="3"/>
      <c r="AM1" s="3"/>
      <c r="AN1" s="3"/>
      <c r="AO1" s="3"/>
    </row>
    <row r="2" spans="1:41" ht="27.75" customHeight="1" thickBot="1">
      <c r="A2" s="85" t="s">
        <v>0</v>
      </c>
      <c r="B2" s="55"/>
      <c r="C2" s="111" t="s">
        <v>38</v>
      </c>
      <c r="D2" s="111"/>
      <c r="E2" s="59">
        <f ca="1">TODAY()</f>
        <v>41410</v>
      </c>
      <c r="F2" s="82" t="s">
        <v>182</v>
      </c>
      <c r="G2" s="62"/>
      <c r="H2" s="62"/>
      <c r="I2" s="62"/>
      <c r="J2" s="63"/>
      <c r="K2" s="63"/>
      <c r="L2" s="63"/>
      <c r="M2" s="2"/>
      <c r="N2" s="8"/>
      <c r="O2" s="8"/>
      <c r="P2" s="8"/>
      <c r="Q2" s="8"/>
      <c r="R2" s="8"/>
      <c r="S2" s="8"/>
      <c r="T2" s="20"/>
      <c r="U2" s="8"/>
      <c r="AJ2" s="3"/>
      <c r="AK2" s="3"/>
      <c r="AL2" s="3"/>
      <c r="AM2" s="3"/>
      <c r="AN2" s="3"/>
      <c r="AO2" s="3"/>
    </row>
    <row r="3" spans="1:41" ht="9" customHeight="1">
      <c r="A3" s="53"/>
      <c r="B3" s="53"/>
      <c r="C3" s="84"/>
      <c r="D3" s="84"/>
      <c r="E3" s="8"/>
      <c r="G3" s="53"/>
      <c r="H3" s="53"/>
      <c r="I3" s="53"/>
      <c r="J3" s="54"/>
      <c r="K3" s="54"/>
      <c r="L3" s="13"/>
      <c r="M3" s="2"/>
      <c r="N3" s="8"/>
      <c r="O3" s="8"/>
      <c r="P3" s="8"/>
      <c r="Q3" s="8"/>
      <c r="R3" s="8"/>
      <c r="T3" s="20"/>
      <c r="U3" s="8"/>
      <c r="AJ3" s="3"/>
      <c r="AK3" s="3"/>
      <c r="AL3" s="3"/>
      <c r="AM3" s="3"/>
      <c r="AN3" s="3"/>
      <c r="AO3" s="3"/>
    </row>
    <row r="4" spans="1:41" s="4" customFormat="1" ht="47.25" customHeight="1">
      <c r="A4" s="100" t="s">
        <v>195</v>
      </c>
      <c r="B4" s="101" t="s">
        <v>1</v>
      </c>
      <c r="C4" s="102" t="s">
        <v>18</v>
      </c>
      <c r="D4" s="103" t="s">
        <v>19</v>
      </c>
      <c r="E4" s="100" t="s">
        <v>196</v>
      </c>
      <c r="F4" s="100" t="s">
        <v>197</v>
      </c>
      <c r="G4" s="101" t="s">
        <v>2</v>
      </c>
      <c r="H4" s="101" t="s">
        <v>3</v>
      </c>
      <c r="I4" s="100" t="s">
        <v>4</v>
      </c>
      <c r="J4" s="100" t="s">
        <v>5</v>
      </c>
      <c r="K4" s="101" t="s">
        <v>6</v>
      </c>
      <c r="L4" s="104" t="s">
        <v>7</v>
      </c>
      <c r="M4" s="104" t="s">
        <v>8</v>
      </c>
      <c r="N4" s="104" t="s">
        <v>9</v>
      </c>
      <c r="O4" s="104" t="s">
        <v>10</v>
      </c>
      <c r="P4" s="104" t="s">
        <v>148</v>
      </c>
      <c r="Q4" s="104" t="s">
        <v>27</v>
      </c>
      <c r="R4" s="104" t="s">
        <v>28</v>
      </c>
      <c r="S4" s="104" t="s">
        <v>15</v>
      </c>
      <c r="T4" s="100" t="s">
        <v>11</v>
      </c>
      <c r="U4" s="8"/>
      <c r="V4"/>
      <c r="W4"/>
      <c r="X4"/>
      <c r="Y4"/>
      <c r="Z4"/>
      <c r="AA4"/>
      <c r="AB4"/>
      <c r="AC4"/>
      <c r="AD4"/>
      <c r="AE4"/>
      <c r="AF4"/>
      <c r="AG4"/>
    </row>
    <row r="5" spans="1:41" s="5" customFormat="1">
      <c r="A5" s="14" t="str">
        <f>UPPER(STEP1[[#This Row],[Last name]])&amp;" "&amp;PROPER(STEP1[[#This Row],[First name]])</f>
        <v>A A</v>
      </c>
      <c r="B5" s="15" t="s">
        <v>0</v>
      </c>
      <c r="C5" s="21" t="s">
        <v>0</v>
      </c>
      <c r="D5" s="22"/>
      <c r="E5" s="56">
        <f ca="1">TODAY()</f>
        <v>41410</v>
      </c>
      <c r="F5" s="83" t="str">
        <f ca="1">IF(STEP1[[#This Row],[Date Received
mm/dd/yy]]=$E$2,"##:## a.m./p.m.","")</f>
        <v>##:## a.m./p.m.</v>
      </c>
      <c r="G5" s="16"/>
      <c r="H5" s="17"/>
      <c r="I5" s="17" t="s">
        <v>212</v>
      </c>
      <c r="J5" s="17" t="s">
        <v>213</v>
      </c>
      <c r="K5" s="17"/>
      <c r="L5" s="17"/>
      <c r="M5" s="17"/>
      <c r="N5" s="17"/>
      <c r="O5" s="66"/>
      <c r="P5" s="65" t="s">
        <v>0</v>
      </c>
      <c r="Q5" s="17"/>
      <c r="R5" s="60" t="s">
        <v>0</v>
      </c>
      <c r="S5" s="17"/>
      <c r="T5" s="18">
        <f t="shared" ref="T5:T14" si="0">ROW()-4</f>
        <v>1</v>
      </c>
      <c r="U5" s="8"/>
      <c r="V5"/>
      <c r="W5"/>
      <c r="X5"/>
      <c r="Y5"/>
      <c r="Z5"/>
      <c r="AA5"/>
      <c r="AB5"/>
      <c r="AC5"/>
      <c r="AD5"/>
      <c r="AE5"/>
      <c r="AF5"/>
      <c r="AG5"/>
    </row>
    <row r="6" spans="1:41" s="5" customFormat="1">
      <c r="A6" s="14" t="str">
        <f>UPPER(STEP1[[#This Row],[Last name]])&amp;" "&amp;PROPER(STEP1[[#This Row],[First name]])</f>
        <v>B B</v>
      </c>
      <c r="B6" s="15" t="s">
        <v>0</v>
      </c>
      <c r="C6" s="21" t="s">
        <v>0</v>
      </c>
      <c r="D6" s="22"/>
      <c r="E6" s="56" t="s">
        <v>0</v>
      </c>
      <c r="F6" s="83" t="str">
        <f ca="1">IF(STEP1[[#This Row],[Date Received
mm/dd/yy]]=$E$2,"##:## a.m./p.m.","")</f>
        <v/>
      </c>
      <c r="G6" s="16"/>
      <c r="H6" s="17"/>
      <c r="I6" s="17" t="s">
        <v>214</v>
      </c>
      <c r="J6" s="17" t="s">
        <v>214</v>
      </c>
      <c r="K6" s="17"/>
      <c r="L6" s="17"/>
      <c r="M6" s="17"/>
      <c r="N6" s="17"/>
      <c r="O6" s="66"/>
      <c r="P6" s="65" t="s">
        <v>0</v>
      </c>
      <c r="Q6" s="17"/>
      <c r="R6" s="60" t="s">
        <v>0</v>
      </c>
      <c r="S6" s="17"/>
      <c r="T6" s="18">
        <f t="shared" si="0"/>
        <v>2</v>
      </c>
      <c r="U6" s="8"/>
      <c r="V6"/>
      <c r="W6"/>
      <c r="X6"/>
      <c r="Y6"/>
      <c r="Z6"/>
      <c r="AA6"/>
      <c r="AB6"/>
      <c r="AC6"/>
      <c r="AD6"/>
      <c r="AE6"/>
      <c r="AF6"/>
      <c r="AG6"/>
    </row>
    <row r="7" spans="1:41" s="5" customFormat="1">
      <c r="A7" s="14" t="str">
        <f>UPPER(STEP1[[#This Row],[Last name]])&amp;" "&amp;PROPER(STEP1[[#This Row],[First name]])</f>
        <v>C C</v>
      </c>
      <c r="B7" s="15"/>
      <c r="C7" s="21" t="s">
        <v>0</v>
      </c>
      <c r="D7" s="22"/>
      <c r="E7" s="56" t="s">
        <v>0</v>
      </c>
      <c r="F7" s="83" t="str">
        <f ca="1">IF(STEP1[[#This Row],[Date Received
mm/dd/yy]]=$E$2,"##:## a.m./p.m.","")</f>
        <v/>
      </c>
      <c r="G7" s="16"/>
      <c r="H7" s="17"/>
      <c r="I7" s="17" t="s">
        <v>215</v>
      </c>
      <c r="J7" s="17" t="s">
        <v>215</v>
      </c>
      <c r="K7" s="17"/>
      <c r="L7" s="17"/>
      <c r="M7" s="17"/>
      <c r="N7" s="17"/>
      <c r="O7" s="66"/>
      <c r="P7" s="65" t="s">
        <v>0</v>
      </c>
      <c r="Q7" s="17"/>
      <c r="R7" s="60" t="s">
        <v>0</v>
      </c>
      <c r="S7" s="17"/>
      <c r="T7" s="18">
        <f t="shared" si="0"/>
        <v>3</v>
      </c>
      <c r="U7" s="8"/>
      <c r="V7"/>
      <c r="W7"/>
      <c r="X7"/>
      <c r="Y7"/>
      <c r="Z7"/>
      <c r="AA7"/>
      <c r="AB7"/>
      <c r="AC7"/>
      <c r="AD7"/>
      <c r="AE7"/>
      <c r="AF7"/>
      <c r="AG7"/>
    </row>
    <row r="8" spans="1:41" s="5" customFormat="1">
      <c r="A8" s="14" t="str">
        <f>UPPER(STEP1[[#This Row],[Last name]])&amp;" "&amp;PROPER(STEP1[[#This Row],[First name]])</f>
        <v>D D</v>
      </c>
      <c r="B8" s="15" t="s">
        <v>0</v>
      </c>
      <c r="C8" s="17" t="s">
        <v>0</v>
      </c>
      <c r="D8" s="38"/>
      <c r="E8" s="56" t="s">
        <v>0</v>
      </c>
      <c r="F8" s="83" t="str">
        <f ca="1">IF(STEP1[[#This Row],[Date Received
mm/dd/yy]]=$E$2,"##:## a.m./p.m.","")</f>
        <v/>
      </c>
      <c r="G8" s="16"/>
      <c r="H8" s="17"/>
      <c r="I8" s="17" t="s">
        <v>216</v>
      </c>
      <c r="J8" s="17" t="s">
        <v>216</v>
      </c>
      <c r="K8" s="17"/>
      <c r="L8" s="17"/>
      <c r="M8" s="17"/>
      <c r="N8" s="17"/>
      <c r="O8" s="66"/>
      <c r="P8" s="65" t="s">
        <v>0</v>
      </c>
      <c r="Q8" s="17"/>
      <c r="R8" s="60" t="s">
        <v>0</v>
      </c>
      <c r="S8" s="17"/>
      <c r="T8" s="18">
        <f t="shared" si="0"/>
        <v>4</v>
      </c>
      <c r="U8" s="8"/>
      <c r="V8"/>
      <c r="W8"/>
      <c r="X8"/>
      <c r="Y8"/>
      <c r="Z8"/>
      <c r="AA8"/>
      <c r="AB8"/>
      <c r="AC8"/>
      <c r="AD8"/>
      <c r="AE8"/>
      <c r="AF8"/>
    </row>
    <row r="9" spans="1:41" s="5" customFormat="1">
      <c r="A9" s="14" t="str">
        <f>UPPER(STEP1[[#This Row],[Last name]])&amp;" "&amp;PROPER(STEP1[[#This Row],[First name]])</f>
        <v>E E</v>
      </c>
      <c r="B9" s="15"/>
      <c r="C9" s="21"/>
      <c r="D9" s="22"/>
      <c r="E9" s="56" t="s">
        <v>0</v>
      </c>
      <c r="F9" s="83" t="str">
        <f ca="1">IF(STEP1[[#This Row],[Date Received
mm/dd/yy]]=$E$2,"##:## a.m./p.m.","")</f>
        <v/>
      </c>
      <c r="G9" s="16"/>
      <c r="H9" s="17"/>
      <c r="I9" s="17" t="s">
        <v>217</v>
      </c>
      <c r="J9" s="17" t="s">
        <v>217</v>
      </c>
      <c r="K9" s="17"/>
      <c r="L9" s="17"/>
      <c r="M9" s="17"/>
      <c r="N9" s="17"/>
      <c r="O9" s="66"/>
      <c r="P9" s="65" t="s">
        <v>0</v>
      </c>
      <c r="Q9" s="17"/>
      <c r="R9" s="60" t="s">
        <v>0</v>
      </c>
      <c r="S9" s="17"/>
      <c r="T9" s="18">
        <f t="shared" si="0"/>
        <v>5</v>
      </c>
      <c r="U9" s="8"/>
      <c r="V9"/>
      <c r="W9"/>
      <c r="X9"/>
      <c r="Y9"/>
      <c r="Z9"/>
      <c r="AA9"/>
      <c r="AB9"/>
      <c r="AC9"/>
      <c r="AD9"/>
      <c r="AE9"/>
      <c r="AF9"/>
      <c r="AG9"/>
    </row>
    <row r="10" spans="1:41" s="5" customFormat="1">
      <c r="A10" s="14" t="str">
        <f>UPPER(STEP1[[#This Row],[Last name]])&amp;" "&amp;PROPER(STEP1[[#This Row],[First name]])</f>
        <v>F F</v>
      </c>
      <c r="B10" s="15"/>
      <c r="C10" s="58"/>
      <c r="D10" s="22"/>
      <c r="E10" s="56" t="s">
        <v>0</v>
      </c>
      <c r="F10" s="83" t="str">
        <f ca="1">IF(STEP1[[#This Row],[Date Received
mm/dd/yy]]=$E$2,"##:## a.m./p.m.","")</f>
        <v/>
      </c>
      <c r="G10" s="16"/>
      <c r="H10" s="17"/>
      <c r="I10" s="17" t="s">
        <v>218</v>
      </c>
      <c r="J10" s="17" t="s">
        <v>218</v>
      </c>
      <c r="K10" s="17"/>
      <c r="L10" s="17"/>
      <c r="M10" s="17"/>
      <c r="N10" s="17"/>
      <c r="O10" s="66"/>
      <c r="P10" s="65" t="s">
        <v>0</v>
      </c>
      <c r="Q10" s="17"/>
      <c r="R10" s="60" t="s">
        <v>0</v>
      </c>
      <c r="S10" s="17"/>
      <c r="T10" s="18">
        <f t="shared" si="0"/>
        <v>6</v>
      </c>
      <c r="U10" s="8"/>
      <c r="V10"/>
      <c r="W10"/>
      <c r="X10"/>
      <c r="Y10"/>
      <c r="Z10"/>
      <c r="AA10"/>
      <c r="AB10"/>
      <c r="AC10"/>
      <c r="AD10"/>
      <c r="AE10"/>
      <c r="AF10"/>
      <c r="AG10"/>
    </row>
    <row r="11" spans="1:41" s="5" customFormat="1">
      <c r="A11" s="14" t="str">
        <f>UPPER(STEP1[[#This Row],[Last name]])&amp;" "&amp;PROPER(STEP1[[#This Row],[First name]])</f>
        <v>G G</v>
      </c>
      <c r="B11" s="15"/>
      <c r="C11" s="21"/>
      <c r="D11" s="22"/>
      <c r="E11" s="56"/>
      <c r="F11" s="83" t="str">
        <f ca="1">IF(STEP1[[#This Row],[Date Received
mm/dd/yy]]=$E$2,"##:## a.m./p.m.","")</f>
        <v/>
      </c>
      <c r="G11" s="16"/>
      <c r="H11" s="17"/>
      <c r="I11" s="17" t="s">
        <v>219</v>
      </c>
      <c r="J11" s="17" t="s">
        <v>219</v>
      </c>
      <c r="K11" s="17"/>
      <c r="L11" s="17"/>
      <c r="M11" s="17"/>
      <c r="N11" s="17"/>
      <c r="O11" s="66"/>
      <c r="P11" s="65" t="s">
        <v>0</v>
      </c>
      <c r="Q11" s="17"/>
      <c r="R11" s="60" t="s">
        <v>0</v>
      </c>
      <c r="S11" s="17"/>
      <c r="T11" s="18">
        <f t="shared" si="0"/>
        <v>7</v>
      </c>
      <c r="U11" s="8"/>
      <c r="V11"/>
      <c r="W11"/>
      <c r="X11"/>
      <c r="Y11"/>
      <c r="Z11"/>
      <c r="AA11"/>
      <c r="AB11"/>
      <c r="AC11"/>
      <c r="AD11"/>
      <c r="AE11"/>
      <c r="AF11"/>
      <c r="AG11"/>
    </row>
    <row r="12" spans="1:41" s="5" customFormat="1">
      <c r="A12" s="14" t="str">
        <f>UPPER(STEP1[[#This Row],[Last name]])&amp;" "&amp;PROPER(STEP1[[#This Row],[First name]])</f>
        <v>H H</v>
      </c>
      <c r="B12" s="15"/>
      <c r="C12" s="21"/>
      <c r="D12" s="22"/>
      <c r="E12" s="56"/>
      <c r="F12" s="83" t="str">
        <f ca="1">IF(STEP1[[#This Row],[Date Received
mm/dd/yy]]=$E$2,"##:## a.m./p.m.","")</f>
        <v/>
      </c>
      <c r="G12" s="16"/>
      <c r="H12" s="17"/>
      <c r="I12" s="17" t="s">
        <v>220</v>
      </c>
      <c r="J12" s="17" t="s">
        <v>220</v>
      </c>
      <c r="K12" s="17"/>
      <c r="L12" s="17"/>
      <c r="M12" s="17"/>
      <c r="N12" s="17"/>
      <c r="O12" s="66"/>
      <c r="P12" s="65" t="s">
        <v>0</v>
      </c>
      <c r="Q12" s="17"/>
      <c r="R12" s="60" t="s">
        <v>0</v>
      </c>
      <c r="S12" s="17"/>
      <c r="T12" s="18">
        <f t="shared" si="0"/>
        <v>8</v>
      </c>
      <c r="U12" s="8"/>
      <c r="V12"/>
      <c r="W12"/>
      <c r="X12"/>
      <c r="Y12"/>
      <c r="Z12"/>
      <c r="AA12"/>
      <c r="AB12"/>
      <c r="AC12"/>
      <c r="AD12"/>
      <c r="AE12"/>
      <c r="AF12"/>
      <c r="AG12"/>
    </row>
    <row r="13" spans="1:41" s="5" customFormat="1">
      <c r="A13" s="14" t="str">
        <f>UPPER(STEP1[[#This Row],[Last name]])&amp;" "&amp;PROPER(STEP1[[#This Row],[First name]])</f>
        <v>I I</v>
      </c>
      <c r="B13" s="15"/>
      <c r="C13" s="21"/>
      <c r="D13" s="22"/>
      <c r="E13" s="56"/>
      <c r="F13" s="83" t="str">
        <f ca="1">IF(STEP1[[#This Row],[Date Received
mm/dd/yy]]=$E$2,"##:## a.m./p.m.","")</f>
        <v/>
      </c>
      <c r="G13" s="16"/>
      <c r="H13" s="17"/>
      <c r="I13" s="17" t="s">
        <v>221</v>
      </c>
      <c r="J13" s="17" t="s">
        <v>221</v>
      </c>
      <c r="K13" s="17"/>
      <c r="L13" s="17"/>
      <c r="M13" s="17"/>
      <c r="N13" s="17"/>
      <c r="O13" s="66"/>
      <c r="P13" s="65" t="s">
        <v>0</v>
      </c>
      <c r="Q13" s="17"/>
      <c r="R13" s="60" t="s">
        <v>0</v>
      </c>
      <c r="S13" s="17"/>
      <c r="T13" s="18">
        <f t="shared" si="0"/>
        <v>9</v>
      </c>
      <c r="U13" s="8"/>
      <c r="V13"/>
      <c r="W13"/>
      <c r="X13"/>
      <c r="Y13"/>
      <c r="Z13"/>
      <c r="AA13"/>
      <c r="AB13"/>
      <c r="AC13"/>
      <c r="AD13"/>
      <c r="AE13"/>
      <c r="AF13"/>
      <c r="AG13"/>
    </row>
    <row r="14" spans="1:41" s="5" customFormat="1">
      <c r="A14" s="14" t="str">
        <f>UPPER(STEP1[[#This Row],[Last name]])&amp;" "&amp;PROPER(STEP1[[#This Row],[First name]])</f>
        <v>J J</v>
      </c>
      <c r="B14" s="15"/>
      <c r="C14" s="17"/>
      <c r="D14" s="38"/>
      <c r="E14" s="56" t="s">
        <v>0</v>
      </c>
      <c r="F14" s="83" t="str">
        <f ca="1">IF(STEP1[[#This Row],[Date Received
mm/dd/yy]]=$E$2,"##:## a.m./p.m.","")</f>
        <v/>
      </c>
      <c r="G14" s="16"/>
      <c r="H14" s="17"/>
      <c r="I14" s="17" t="s">
        <v>222</v>
      </c>
      <c r="J14" s="17" t="s">
        <v>222</v>
      </c>
      <c r="K14" s="17"/>
      <c r="L14" s="17"/>
      <c r="M14" s="17"/>
      <c r="N14" s="17"/>
      <c r="O14" s="66"/>
      <c r="P14" s="65" t="s">
        <v>0</v>
      </c>
      <c r="Q14" s="17"/>
      <c r="R14" s="60" t="s">
        <v>0</v>
      </c>
      <c r="S14" s="17"/>
      <c r="T14" s="18">
        <f t="shared" si="0"/>
        <v>10</v>
      </c>
      <c r="U14" s="8"/>
      <c r="V14"/>
      <c r="W14"/>
      <c r="X14"/>
      <c r="Y14"/>
      <c r="Z14"/>
      <c r="AA14"/>
      <c r="AB14"/>
      <c r="AC14"/>
      <c r="AD14"/>
      <c r="AE14"/>
      <c r="AF14"/>
    </row>
    <row r="15" spans="1:41" customFormat="1" ht="15.75" customHeight="1"/>
    <row r="16" spans="1:41" customFormat="1" ht="15.75" customHeight="1"/>
    <row r="17" spans="1:19" customFormat="1" ht="17.25" customHeight="1">
      <c r="E17" s="57" t="s">
        <v>0</v>
      </c>
    </row>
    <row r="18" spans="1:19" customFormat="1" ht="15.75" customHeight="1">
      <c r="E18" t="s">
        <v>0</v>
      </c>
    </row>
    <row r="19" spans="1:19" customFormat="1">
      <c r="E19" t="s">
        <v>0</v>
      </c>
    </row>
    <row r="20" spans="1:19" customFormat="1"/>
    <row r="21" spans="1:19" customFormat="1"/>
    <row r="22" spans="1:19" customFormat="1"/>
    <row r="23" spans="1:19" customFormat="1">
      <c r="A23" s="27"/>
      <c r="B23" s="28"/>
      <c r="C23" s="28"/>
      <c r="D23" s="29"/>
      <c r="E23" s="29"/>
      <c r="F23" s="30" t="s">
        <v>0</v>
      </c>
      <c r="G23" s="30" t="s">
        <v>0</v>
      </c>
      <c r="H23" s="31"/>
      <c r="I23" s="31"/>
      <c r="J23" s="31"/>
      <c r="K23" s="31"/>
      <c r="L23" s="31"/>
      <c r="M23" s="31"/>
      <c r="N23" s="31"/>
      <c r="O23" s="10" t="s">
        <v>0</v>
      </c>
      <c r="P23" s="10"/>
      <c r="Q23" s="10"/>
      <c r="R23" s="10"/>
      <c r="S23" s="27"/>
    </row>
    <row r="24" spans="1:19" customFormat="1">
      <c r="A24" s="27"/>
      <c r="B24" s="28"/>
      <c r="C24" s="28"/>
      <c r="D24" s="29"/>
      <c r="E24" s="29"/>
      <c r="F24" s="31"/>
      <c r="G24" s="30" t="s">
        <v>0</v>
      </c>
      <c r="H24" s="31"/>
      <c r="I24" s="31"/>
      <c r="J24" s="31"/>
      <c r="K24" s="31"/>
      <c r="L24" s="31"/>
      <c r="M24" s="31"/>
      <c r="N24" s="31"/>
      <c r="O24" s="10" t="s">
        <v>0</v>
      </c>
      <c r="P24" s="10"/>
      <c r="Q24" s="10"/>
      <c r="R24" s="10"/>
      <c r="S24" s="27"/>
    </row>
    <row r="25" spans="1:19" customFormat="1">
      <c r="A25" s="27"/>
      <c r="B25" s="28"/>
      <c r="C25" s="28"/>
      <c r="D25" s="29"/>
      <c r="E25" s="29"/>
      <c r="F25" s="31"/>
      <c r="G25" s="30" t="s">
        <v>0</v>
      </c>
      <c r="H25" s="31"/>
      <c r="I25" s="31"/>
      <c r="J25" s="31"/>
      <c r="K25" s="31"/>
      <c r="L25" s="31"/>
      <c r="M25" s="31"/>
      <c r="N25" s="31"/>
      <c r="O25" s="10" t="s">
        <v>0</v>
      </c>
      <c r="P25" s="10"/>
      <c r="Q25" s="10"/>
      <c r="R25" s="10"/>
      <c r="S25" s="27"/>
    </row>
    <row r="26" spans="1:19" customFormat="1" ht="18.75">
      <c r="A26" s="32"/>
      <c r="B26" s="32"/>
      <c r="C26" s="32"/>
      <c r="D26" s="32"/>
      <c r="E26" s="33"/>
      <c r="F26" s="31"/>
      <c r="G26" s="30" t="s">
        <v>0</v>
      </c>
      <c r="H26" s="31"/>
      <c r="I26" s="31"/>
      <c r="J26" s="31"/>
      <c r="K26" s="31"/>
      <c r="L26" s="31"/>
      <c r="M26" s="31"/>
      <c r="N26" s="31"/>
      <c r="O26" s="10" t="s">
        <v>0</v>
      </c>
      <c r="P26" s="10"/>
      <c r="Q26" s="10"/>
      <c r="R26" s="10"/>
      <c r="S26" s="27"/>
    </row>
    <row r="27" spans="1:19" customFormat="1">
      <c r="A27" s="27"/>
      <c r="B27" s="31"/>
      <c r="C27" s="31"/>
      <c r="D27" s="34"/>
      <c r="E27" s="34"/>
      <c r="F27" s="31"/>
      <c r="G27" s="30" t="s">
        <v>0</v>
      </c>
      <c r="H27" s="31"/>
      <c r="I27" s="31"/>
      <c r="J27" s="31"/>
      <c r="K27" s="31"/>
      <c r="L27" s="31"/>
      <c r="M27" s="31"/>
      <c r="N27" s="31"/>
      <c r="O27" s="10" t="s">
        <v>0</v>
      </c>
      <c r="P27" s="10"/>
      <c r="Q27" s="10"/>
      <c r="R27" s="10"/>
      <c r="S27" s="27"/>
    </row>
    <row r="28" spans="1:19" customFormat="1">
      <c r="A28" s="27"/>
      <c r="B28" s="35"/>
      <c r="C28" s="35"/>
      <c r="D28" s="36"/>
      <c r="E28" s="36"/>
      <c r="F28" s="35"/>
      <c r="G28" s="30" t="s">
        <v>0</v>
      </c>
      <c r="H28" s="35"/>
      <c r="I28" s="35"/>
      <c r="J28" s="37"/>
      <c r="K28" s="37"/>
      <c r="L28" s="37"/>
      <c r="M28" s="37"/>
      <c r="N28" s="37"/>
      <c r="O28" s="11" t="s">
        <v>0</v>
      </c>
      <c r="P28" s="11"/>
      <c r="Q28" s="11"/>
      <c r="R28" s="11"/>
      <c r="S28" s="27"/>
    </row>
    <row r="29" spans="1:19" customFormat="1">
      <c r="A29" s="27"/>
      <c r="B29" s="27"/>
      <c r="C29" s="27"/>
      <c r="D29" s="27" t="s">
        <v>0</v>
      </c>
      <c r="E29" s="27"/>
      <c r="F29" s="27"/>
      <c r="G29" s="27"/>
      <c r="H29" s="27"/>
      <c r="I29" s="27"/>
      <c r="J29" s="27"/>
      <c r="K29" s="27"/>
      <c r="L29" s="27"/>
      <c r="M29" s="27"/>
      <c r="N29" s="27"/>
      <c r="O29" s="27"/>
      <c r="P29" s="27"/>
      <c r="Q29" s="27"/>
      <c r="R29" s="27"/>
      <c r="S29" s="27"/>
    </row>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8" customFormat="1"/>
    <row r="66" spans="1:18" customFormat="1"/>
    <row r="67" spans="1:18" customFormat="1"/>
    <row r="68" spans="1:18" customFormat="1"/>
    <row r="69" spans="1:18" customFormat="1"/>
    <row r="70" spans="1:18" customFormat="1"/>
    <row r="71" spans="1:18" customFormat="1"/>
    <row r="72" spans="1:18" customFormat="1"/>
    <row r="73" spans="1:18">
      <c r="A73"/>
      <c r="J73"/>
      <c r="K73"/>
      <c r="L73"/>
      <c r="M73"/>
      <c r="N73"/>
      <c r="O73"/>
      <c r="P73"/>
      <c r="Q73"/>
      <c r="R73"/>
    </row>
    <row r="74" spans="1:18">
      <c r="A74"/>
      <c r="J74"/>
      <c r="K74"/>
      <c r="L74"/>
      <c r="M74"/>
      <c r="N74"/>
      <c r="O74"/>
      <c r="P74"/>
      <c r="Q74"/>
      <c r="R74"/>
    </row>
    <row r="75" spans="1:18">
      <c r="A75"/>
      <c r="J75"/>
      <c r="K75"/>
      <c r="L75"/>
      <c r="M75"/>
      <c r="N75"/>
      <c r="O75"/>
      <c r="P75"/>
      <c r="Q75"/>
      <c r="R75"/>
    </row>
    <row r="76" spans="1:18">
      <c r="A76"/>
      <c r="J76"/>
      <c r="K76"/>
      <c r="L76"/>
      <c r="M76"/>
      <c r="N76"/>
      <c r="O76"/>
      <c r="P76"/>
      <c r="Q76"/>
      <c r="R76"/>
    </row>
    <row r="77" spans="1:18">
      <c r="A77"/>
      <c r="J77"/>
      <c r="K77"/>
      <c r="L77"/>
      <c r="M77"/>
      <c r="N77"/>
      <c r="O77"/>
      <c r="P77"/>
      <c r="Q77"/>
      <c r="R77"/>
    </row>
    <row r="78" spans="1:18">
      <c r="A78"/>
      <c r="J78"/>
      <c r="K78"/>
      <c r="L78"/>
      <c r="M78"/>
      <c r="N78"/>
      <c r="O78"/>
      <c r="P78"/>
      <c r="Q78"/>
      <c r="R78"/>
    </row>
    <row r="79" spans="1:18">
      <c r="A79"/>
      <c r="J79"/>
      <c r="K79"/>
      <c r="L79"/>
      <c r="M79"/>
      <c r="N79"/>
      <c r="O79"/>
      <c r="P79"/>
      <c r="Q79"/>
      <c r="R79"/>
    </row>
    <row r="80" spans="1:18">
      <c r="A80"/>
      <c r="J80"/>
      <c r="K80"/>
      <c r="L80"/>
      <c r="M80"/>
      <c r="N80"/>
      <c r="O80"/>
      <c r="P80"/>
      <c r="Q80"/>
      <c r="R80"/>
    </row>
    <row r="81" spans="1:18">
      <c r="A81"/>
      <c r="J81"/>
      <c r="K81"/>
      <c r="L81"/>
      <c r="M81"/>
      <c r="N81"/>
      <c r="O81"/>
      <c r="P81"/>
      <c r="Q81"/>
      <c r="R81"/>
    </row>
  </sheetData>
  <sheetProtection insertRows="0" insertHyperlinks="0" deleteRows="0" sort="0" autoFilter="0"/>
  <mergeCells count="1">
    <mergeCell ref="C2:D2"/>
  </mergeCells>
  <conditionalFormatting sqref="E5:E14">
    <cfRule type="containsBlanks" priority="1" stopIfTrue="1">
      <formula>LEN(TRIM(E5))=0</formula>
    </cfRule>
    <cfRule type="expression" dxfId="42" priority="4" stopIfTrue="1">
      <formula>IF(AND($E5=$E$2=TRUE,$F5&gt;$F$2=TRUE),TRUE)</formula>
    </cfRule>
    <cfRule type="expression" dxfId="41" priority="7" stopIfTrue="1">
      <formula>IF($E5&gt;$E$2,TRUE)</formula>
    </cfRule>
  </conditionalFormatting>
  <dataValidations xWindow="579" yWindow="470" count="6">
    <dataValidation allowBlank="1" showInputMessage="1" showErrorMessage="1" promptTitle="ENTER HEARING NUMBER" prompt="Enter the number of the hearing attended . If this commenter attended more than one hearing,use a comma to separate the hearing numbers." sqref="C5:C14"/>
    <dataValidation type="list" allowBlank="1" showInputMessage="1" showErrorMessage="1" promptTitle="USE DROP DOWN LIST" prompt="Select the how DEQ received the comment. " sqref="D6:D14">
      <formula1>"--blank--,Comment box, Orally, Hand delivered, Postal service, Email"</formula1>
    </dataValidation>
    <dataValidation type="textLength" operator="equal" allowBlank="1" showInputMessage="1" showErrorMessage="1" sqref="O14">
      <formula1>2</formula1>
    </dataValidation>
    <dataValidation type="list" operator="equal" allowBlank="1" showInputMessage="1" showErrorMessage="1" sqref="O5:O13">
      <formula1>StateCodes</formula1>
    </dataValidation>
    <dataValidation type="list" allowBlank="1" showInputMessage="1" showErrorMessage="1" sqref="F2">
      <formula1>TimeList</formula1>
    </dataValidation>
    <dataValidation type="list" allowBlank="1" showInputMessage="1" showErrorMessage="1" promptTitle="USE DROP DOWN LIST" prompt="Select the how DEQ received the comment. " sqref="D5">
      <formula1>"--blank--,Comment box, Oral, Written, Hand delivered, Postal service, Email,FAX"</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A1:S265"/>
  <sheetViews>
    <sheetView workbookViewId="0">
      <selection activeCell="F15" sqref="F15"/>
    </sheetView>
  </sheetViews>
  <sheetFormatPr defaultColWidth="10.28515625" defaultRowHeight="15"/>
  <cols>
    <col min="1" max="1" width="27.28515625" style="6" customWidth="1"/>
    <col min="2" max="2" width="31.42578125" style="9" customWidth="1"/>
    <col min="3" max="3" width="20.85546875" style="9" customWidth="1"/>
    <col min="4" max="4" width="35.140625" style="9" customWidth="1"/>
    <col min="5" max="5" width="16.42578125" customWidth="1"/>
    <col min="6" max="6" width="31.5703125" customWidth="1"/>
    <col min="7" max="7" width="10.42578125" customWidth="1"/>
    <col min="8" max="8" width="11.7109375" customWidth="1"/>
    <col min="9" max="9" width="46.85546875" customWidth="1"/>
    <col min="10" max="10" width="14.5703125" customWidth="1"/>
    <col min="11" max="11" width="10.28515625" customWidth="1"/>
    <col min="12" max="12" width="13.85546875" customWidth="1"/>
    <col min="13" max="13" width="3.28515625" customWidth="1"/>
    <col min="14" max="15" width="9.7109375" customWidth="1"/>
    <col min="16" max="16" width="11.28515625" customWidth="1"/>
    <col min="17" max="17" width="22.140625" customWidth="1"/>
    <col min="18" max="19" width="10.28515625" style="1"/>
    <col min="20" max="16384" width="10.28515625" style="3"/>
  </cols>
  <sheetData>
    <row r="1" spans="1:19" ht="23.25">
      <c r="A1" s="112" t="s">
        <v>37</v>
      </c>
      <c r="B1" s="112"/>
      <c r="C1" s="112"/>
      <c r="D1" s="112"/>
      <c r="E1" s="112"/>
      <c r="F1" s="112"/>
      <c r="G1" s="8"/>
      <c r="H1" s="8"/>
      <c r="I1" s="49"/>
      <c r="R1" s="3"/>
      <c r="S1" s="3"/>
    </row>
    <row r="2" spans="1:19" s="4" customFormat="1" ht="33.950000000000003" customHeight="1">
      <c r="A2" s="95" t="s">
        <v>31</v>
      </c>
      <c r="B2" s="97" t="s">
        <v>25</v>
      </c>
      <c r="C2" s="96" t="s">
        <v>24</v>
      </c>
      <c r="D2" s="97" t="s">
        <v>13</v>
      </c>
      <c r="E2" s="107" t="s">
        <v>14</v>
      </c>
      <c r="F2" s="98" t="s">
        <v>15</v>
      </c>
      <c r="G2" s="99" t="s">
        <v>12</v>
      </c>
      <c r="H2" s="8"/>
      <c r="I2" s="8"/>
      <c r="J2"/>
      <c r="K2"/>
      <c r="L2"/>
      <c r="M2"/>
      <c r="N2"/>
      <c r="O2"/>
      <c r="P2"/>
    </row>
    <row r="3" spans="1:19" s="5" customFormat="1" ht="30">
      <c r="A3" s="51" t="s">
        <v>21</v>
      </c>
      <c r="B3" s="14" t="str">
        <f>IF($A3="","",VLOOKUP($A3,STEP3[],2,FALSE))</f>
        <v>DEQ will use shorter sentences or break a rule into subunits.</v>
      </c>
      <c r="C3" s="52" t="s">
        <v>226</v>
      </c>
      <c r="D3" s="17"/>
      <c r="E3" s="108" t="s">
        <v>236</v>
      </c>
      <c r="F3" s="19"/>
      <c r="G3" s="18">
        <f t="shared" ref="G3:G12" si="0">ROW()-2</f>
        <v>1</v>
      </c>
      <c r="H3" s="8"/>
      <c r="I3" s="8"/>
      <c r="J3"/>
      <c r="K3"/>
      <c r="L3"/>
      <c r="M3"/>
      <c r="N3"/>
      <c r="O3"/>
      <c r="P3"/>
    </row>
    <row r="4" spans="1:19" s="5" customFormat="1" ht="30">
      <c r="A4" s="51" t="s">
        <v>21</v>
      </c>
      <c r="B4" s="14" t="str">
        <f>IF($A4="","",VLOOKUP($A4,STEP3[],2,FALSE))</f>
        <v>DEQ will use shorter sentences or break a rule into subunits.</v>
      </c>
      <c r="C4" s="52" t="s">
        <v>230</v>
      </c>
      <c r="D4" s="17"/>
      <c r="E4" s="108" t="s">
        <v>236</v>
      </c>
      <c r="F4" s="19"/>
      <c r="G4" s="18">
        <f t="shared" si="0"/>
        <v>2</v>
      </c>
      <c r="H4" s="8"/>
      <c r="I4" s="8"/>
      <c r="J4"/>
      <c r="K4"/>
      <c r="L4"/>
      <c r="M4"/>
      <c r="N4"/>
      <c r="O4"/>
      <c r="P4"/>
    </row>
    <row r="5" spans="1:19" s="5" customFormat="1" ht="105">
      <c r="A5" s="51" t="s">
        <v>22</v>
      </c>
      <c r="B5" s="14" t="str">
        <f>IF($A5="","",VLOOKUP($A5,STEP3[],2,FALSE))</f>
        <v xml:space="preserve">Oregon Revised Statutes require DEQ to recover the cost of operating the program. Federal law now requires DEQ to perform additional analysis and reporting that cannot be accomplished using existing resources.  </v>
      </c>
      <c r="C5" s="52" t="s">
        <v>227</v>
      </c>
      <c r="D5" s="17"/>
      <c r="E5" s="108" t="s">
        <v>235</v>
      </c>
      <c r="F5" s="19"/>
      <c r="G5" s="18">
        <f t="shared" si="0"/>
        <v>3</v>
      </c>
      <c r="H5" s="8"/>
      <c r="I5" s="8"/>
      <c r="J5"/>
      <c r="K5"/>
      <c r="L5"/>
      <c r="M5"/>
      <c r="N5"/>
      <c r="O5"/>
      <c r="P5"/>
    </row>
    <row r="6" spans="1:19" s="5" customFormat="1" ht="105">
      <c r="A6" s="51" t="s">
        <v>22</v>
      </c>
      <c r="B6" s="14" t="str">
        <f>IF($A6="","",VLOOKUP($A6,STEP3[],2,FALSE))</f>
        <v xml:space="preserve">Oregon Revised Statutes require DEQ to recover the cost of operating the program. Federal law now requires DEQ to perform additional analysis and reporting that cannot be accomplished using existing resources.  </v>
      </c>
      <c r="C6" s="52" t="s">
        <v>231</v>
      </c>
      <c r="D6" s="17"/>
      <c r="E6" s="108" t="s">
        <v>233</v>
      </c>
      <c r="F6" s="19"/>
      <c r="G6" s="18">
        <f t="shared" si="0"/>
        <v>4</v>
      </c>
      <c r="H6" s="8"/>
      <c r="I6" s="8"/>
      <c r="J6"/>
      <c r="K6"/>
      <c r="L6"/>
      <c r="M6"/>
      <c r="N6"/>
      <c r="O6"/>
      <c r="P6"/>
    </row>
    <row r="7" spans="1:19" s="5" customFormat="1" ht="105">
      <c r="A7" s="51" t="s">
        <v>22</v>
      </c>
      <c r="B7" s="14" t="str">
        <f>IF($A7="","",VLOOKUP($A7,STEP3[],2,FALSE))</f>
        <v xml:space="preserve">Oregon Revised Statutes require DEQ to recover the cost of operating the program. Federal law now requires DEQ to perform additional analysis and reporting that cannot be accomplished using existing resources.  </v>
      </c>
      <c r="C7" s="52" t="s">
        <v>232</v>
      </c>
      <c r="D7" s="17"/>
      <c r="E7" s="108" t="s">
        <v>234</v>
      </c>
      <c r="F7" s="19"/>
      <c r="G7" s="18">
        <f t="shared" si="0"/>
        <v>5</v>
      </c>
      <c r="H7" s="8"/>
      <c r="I7" s="8"/>
      <c r="J7"/>
      <c r="K7"/>
      <c r="L7"/>
      <c r="M7"/>
      <c r="N7"/>
      <c r="O7"/>
      <c r="P7"/>
    </row>
    <row r="8" spans="1:19" s="5" customFormat="1">
      <c r="A8" s="51" t="s">
        <v>20</v>
      </c>
      <c r="B8" s="14" t="str">
        <f>IF($A8="","",VLOOKUP($A8,STEP3[],2,FALSE))</f>
        <v>DEQ will clarify this definition.</v>
      </c>
      <c r="C8" s="52" t="s">
        <v>225</v>
      </c>
      <c r="D8" s="17" t="s">
        <v>0</v>
      </c>
      <c r="E8" s="108" t="s">
        <v>235</v>
      </c>
      <c r="F8" s="19"/>
      <c r="G8" s="18">
        <f t="shared" si="0"/>
        <v>6</v>
      </c>
      <c r="H8" s="8"/>
      <c r="I8" s="8"/>
      <c r="J8"/>
      <c r="K8"/>
      <c r="L8"/>
      <c r="M8"/>
      <c r="N8"/>
      <c r="O8"/>
      <c r="P8"/>
    </row>
    <row r="9" spans="1:19" s="5" customFormat="1">
      <c r="A9" s="51" t="s">
        <v>20</v>
      </c>
      <c r="B9" s="14" t="str">
        <f>IF($A9="","",VLOOKUP($A9,STEP3[],2,FALSE))</f>
        <v>DEQ will clarify this definition.</v>
      </c>
      <c r="C9" s="52" t="s">
        <v>228</v>
      </c>
      <c r="D9" s="17"/>
      <c r="E9" s="108" t="s">
        <v>233</v>
      </c>
      <c r="F9" s="19"/>
      <c r="G9" s="18">
        <f t="shared" si="0"/>
        <v>7</v>
      </c>
      <c r="H9" s="8"/>
      <c r="I9" s="8"/>
      <c r="J9"/>
      <c r="K9"/>
      <c r="L9"/>
      <c r="M9"/>
      <c r="N9"/>
      <c r="O9"/>
      <c r="P9"/>
    </row>
    <row r="10" spans="1:19" s="5" customFormat="1">
      <c r="A10" s="51" t="s">
        <v>20</v>
      </c>
      <c r="B10" s="14" t="str">
        <f>IF($A10="","",VLOOKUP($A10,STEP3[],2,FALSE))</f>
        <v>DEQ will clarify this definition.</v>
      </c>
      <c r="C10" s="52" t="s">
        <v>229</v>
      </c>
      <c r="D10" s="17"/>
      <c r="E10" s="108" t="s">
        <v>234</v>
      </c>
      <c r="F10" s="19"/>
      <c r="G10" s="18">
        <f t="shared" si="0"/>
        <v>8</v>
      </c>
      <c r="H10" s="8"/>
      <c r="I10" s="8"/>
      <c r="J10"/>
      <c r="K10"/>
      <c r="L10"/>
      <c r="M10"/>
      <c r="N10"/>
      <c r="O10"/>
      <c r="P10"/>
    </row>
    <row r="11" spans="1:19" s="5" customFormat="1" ht="45">
      <c r="A11" s="51" t="s">
        <v>33</v>
      </c>
      <c r="B11" s="14" t="str">
        <f>IF($A11="","",VLOOKUP($A11,STEP3[],2,FALSE))</f>
        <v>DEQ will log this comment.</v>
      </c>
      <c r="C11" s="52" t="s">
        <v>223</v>
      </c>
      <c r="D11" s="17" t="s">
        <v>237</v>
      </c>
      <c r="E11" s="108" t="s">
        <v>233</v>
      </c>
      <c r="F11" s="19"/>
      <c r="G11" s="18">
        <f t="shared" si="0"/>
        <v>9</v>
      </c>
      <c r="H11" s="8"/>
      <c r="I11" s="8"/>
      <c r="J11"/>
      <c r="K11"/>
      <c r="L11"/>
      <c r="M11"/>
      <c r="N11"/>
      <c r="O11"/>
      <c r="P11"/>
    </row>
    <row r="12" spans="1:19" s="5" customFormat="1">
      <c r="A12" s="51" t="s">
        <v>33</v>
      </c>
      <c r="B12" s="14" t="str">
        <f>IF($A12="","",VLOOKUP($A12,STEP3[],2,FALSE))</f>
        <v>DEQ will log this comment.</v>
      </c>
      <c r="C12" s="52" t="s">
        <v>224</v>
      </c>
      <c r="D12" s="17"/>
      <c r="E12" s="108" t="s">
        <v>234</v>
      </c>
      <c r="F12" s="19"/>
      <c r="G12" s="18">
        <f t="shared" si="0"/>
        <v>10</v>
      </c>
      <c r="H12" s="8"/>
      <c r="I12" s="8"/>
      <c r="J12"/>
      <c r="K12"/>
      <c r="L12"/>
      <c r="M12"/>
      <c r="N12"/>
      <c r="O12"/>
      <c r="P12"/>
    </row>
    <row r="13" spans="1:19" s="5" customFormat="1" ht="15.75" customHeight="1">
      <c r="A13"/>
      <c r="B13"/>
      <c r="C13"/>
      <c r="D13"/>
      <c r="E13"/>
      <c r="F13"/>
      <c r="G13"/>
      <c r="H13" s="50"/>
      <c r="I13"/>
      <c r="J13"/>
      <c r="K13"/>
      <c r="L13"/>
      <c r="M13"/>
      <c r="N13"/>
      <c r="O13"/>
      <c r="P13"/>
    </row>
    <row r="14" spans="1:19" s="5" customFormat="1" ht="15.75" customHeight="1">
      <c r="A14"/>
      <c r="B14"/>
      <c r="C14"/>
      <c r="D14"/>
      <c r="E14"/>
      <c r="F14"/>
      <c r="G14"/>
      <c r="H14"/>
      <c r="I14"/>
      <c r="J14"/>
      <c r="K14"/>
      <c r="L14"/>
      <c r="M14"/>
      <c r="N14"/>
      <c r="O14"/>
      <c r="P14"/>
    </row>
    <row r="15" spans="1:19" s="5" customFormat="1" ht="15.75" customHeight="1">
      <c r="A15"/>
      <c r="B15"/>
      <c r="C15"/>
      <c r="D15"/>
      <c r="E15"/>
      <c r="F15"/>
      <c r="G15"/>
      <c r="H15"/>
      <c r="I15"/>
      <c r="J15"/>
      <c r="K15"/>
      <c r="L15"/>
      <c r="M15"/>
      <c r="N15"/>
      <c r="O15"/>
      <c r="P15"/>
    </row>
    <row r="16" spans="1:19" s="5" customFormat="1" ht="15.75" customHeight="1">
      <c r="A16" s="42"/>
      <c r="B16" s="43"/>
      <c r="C16" s="44"/>
      <c r="D16" s="45"/>
      <c r="E16" s="46"/>
      <c r="F16" s="47"/>
      <c r="G16"/>
      <c r="H16"/>
      <c r="I16"/>
      <c r="J16"/>
      <c r="K16"/>
      <c r="L16"/>
      <c r="M16"/>
      <c r="N16"/>
      <c r="O16"/>
      <c r="P16"/>
    </row>
    <row r="17" spans="1:16" s="5" customFormat="1" ht="15.75" customHeight="1">
      <c r="A17"/>
      <c r="B17"/>
      <c r="C17"/>
      <c r="D17"/>
      <c r="E17"/>
      <c r="F17"/>
      <c r="G17"/>
      <c r="H17"/>
      <c r="I17"/>
      <c r="J17"/>
      <c r="K17"/>
      <c r="L17"/>
      <c r="M17"/>
      <c r="N17"/>
      <c r="O17"/>
      <c r="P17"/>
    </row>
    <row r="18" spans="1:16" s="5" customFormat="1" ht="15.75" customHeight="1">
      <c r="A18"/>
      <c r="B18"/>
      <c r="C18"/>
      <c r="D18"/>
      <c r="E18"/>
      <c r="F18"/>
      <c r="G18"/>
      <c r="H18"/>
      <c r="I18"/>
      <c r="J18"/>
      <c r="K18"/>
      <c r="L18"/>
      <c r="M18"/>
      <c r="N18"/>
      <c r="O18"/>
      <c r="P18"/>
    </row>
    <row r="19" spans="1:16" customFormat="1">
      <c r="B19" s="40"/>
    </row>
    <row r="20" spans="1:16" customFormat="1">
      <c r="B20" s="40"/>
    </row>
    <row r="21" spans="1:16" customFormat="1">
      <c r="B21" s="40"/>
    </row>
    <row r="22" spans="1:16" customFormat="1">
      <c r="B22" s="39"/>
    </row>
    <row r="23" spans="1:16" customFormat="1"/>
    <row r="24" spans="1:16" customFormat="1"/>
    <row r="25" spans="1:16" customFormat="1"/>
    <row r="26" spans="1:16" customFormat="1"/>
    <row r="27" spans="1:16" customFormat="1"/>
    <row r="28" spans="1:16" customFormat="1"/>
    <row r="29" spans="1:16" customFormat="1"/>
    <row r="30" spans="1:16" customFormat="1"/>
    <row r="31" spans="1:16" customFormat="1"/>
    <row r="32" spans="1:16"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sheetData>
  <sheetProtection insertRows="0" deleteRows="0" sort="0" autoFilter="0"/>
  <mergeCells count="1">
    <mergeCell ref="A1:F1"/>
  </mergeCells>
  <dataValidations count="3">
    <dataValidation type="list" allowBlank="1" showInputMessage="1" showErrorMessage="1" sqref="E3:E12">
      <formula1>"--blank--,Supportive,Opposed,Neutral,Uncertain"</formula1>
    </dataValidation>
    <dataValidation type="list" allowBlank="1" showInputMessage="1" showErrorMessage="1" sqref="C3:C12">
      <formula1>Commenter</formula1>
    </dataValidation>
    <dataValidation type="list" allowBlank="1" showInputMessage="1" showErrorMessage="1" sqref="A3:A12">
      <formula1>CategoryName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F13"/>
  <sheetViews>
    <sheetView workbookViewId="0">
      <selection activeCell="A39" sqref="A39"/>
    </sheetView>
  </sheetViews>
  <sheetFormatPr defaultRowHeight="15"/>
  <cols>
    <col min="1" max="1" width="29.42578125" customWidth="1"/>
    <col min="2" max="2" width="44" customWidth="1"/>
    <col min="3" max="3" width="17.140625" customWidth="1"/>
    <col min="4" max="4" width="11.7109375" customWidth="1"/>
    <col min="5" max="5" width="2.7109375" customWidth="1"/>
    <col min="6" max="6" width="45.28515625" customWidth="1"/>
  </cols>
  <sheetData>
    <row r="1" spans="1:6" ht="52.5" customHeight="1" thickBot="1">
      <c r="A1" s="113" t="s">
        <v>16</v>
      </c>
      <c r="B1" s="113"/>
      <c r="C1" s="113"/>
      <c r="D1" s="113"/>
      <c r="E1" s="12"/>
      <c r="F1" s="41" t="s">
        <v>26</v>
      </c>
    </row>
    <row r="2" spans="1:6" ht="30">
      <c r="A2" s="105" t="s">
        <v>29</v>
      </c>
      <c r="B2" s="105" t="s">
        <v>30</v>
      </c>
      <c r="C2" s="106" t="s">
        <v>238</v>
      </c>
      <c r="D2" s="106" t="s">
        <v>23</v>
      </c>
    </row>
    <row r="3" spans="1:6">
      <c r="A3" s="25" t="s">
        <v>20</v>
      </c>
      <c r="B3" s="26" t="s">
        <v>36</v>
      </c>
      <c r="C3" s="109">
        <f>COUNTIF(STEP2[Comment Category],STEP3[[#This Row],[Category Name ]])</f>
        <v>3</v>
      </c>
      <c r="D3" s="48">
        <f t="shared" ref="D3:D12" si="0">ROW()-2</f>
        <v>1</v>
      </c>
    </row>
    <row r="4" spans="1:6" ht="30">
      <c r="A4" s="25" t="s">
        <v>21</v>
      </c>
      <c r="B4" s="26" t="s">
        <v>35</v>
      </c>
      <c r="C4" s="109">
        <f>COUNTIF(STEP2[Comment Category],STEP3[[#This Row],[Category Name ]])</f>
        <v>2</v>
      </c>
      <c r="D4" s="48">
        <f t="shared" si="0"/>
        <v>2</v>
      </c>
    </row>
    <row r="5" spans="1:6" ht="75">
      <c r="A5" s="25" t="s">
        <v>22</v>
      </c>
      <c r="B5" s="26" t="s">
        <v>32</v>
      </c>
      <c r="C5" s="109">
        <f>COUNTIF(STEP2[Comment Category],STEP3[[#This Row],[Category Name ]])</f>
        <v>3</v>
      </c>
      <c r="D5" s="48">
        <f t="shared" si="0"/>
        <v>3</v>
      </c>
    </row>
    <row r="6" spans="1:6">
      <c r="A6" s="25" t="s">
        <v>33</v>
      </c>
      <c r="B6" s="26" t="s">
        <v>34</v>
      </c>
      <c r="C6" s="109">
        <f>COUNTIF(STEP2[Comment Category],STEP3[[#This Row],[Category Name ]])</f>
        <v>2</v>
      </c>
      <c r="D6" s="48">
        <f t="shared" si="0"/>
        <v>4</v>
      </c>
    </row>
    <row r="7" spans="1:6">
      <c r="A7" s="23"/>
      <c r="B7" s="24"/>
      <c r="C7" s="110">
        <f>COUNTIF(STEP2[Comment Category],STEP3[[#This Row],[Category Name ]])</f>
        <v>0</v>
      </c>
      <c r="D7" s="48">
        <f t="shared" si="0"/>
        <v>5</v>
      </c>
    </row>
    <row r="8" spans="1:6">
      <c r="A8" s="23"/>
      <c r="B8" s="24"/>
      <c r="C8" s="110">
        <f>COUNTIF(STEP2[Comment Category],STEP3[[#This Row],[Category Name ]])</f>
        <v>0</v>
      </c>
      <c r="D8" s="48">
        <f t="shared" si="0"/>
        <v>6</v>
      </c>
    </row>
    <row r="9" spans="1:6">
      <c r="A9" s="23"/>
      <c r="B9" s="24"/>
      <c r="C9" s="110">
        <f>COUNTIF(STEP2[Comment Category],STEP3[[#This Row],[Category Name ]])</f>
        <v>0</v>
      </c>
      <c r="D9" s="48">
        <f t="shared" si="0"/>
        <v>7</v>
      </c>
    </row>
    <row r="10" spans="1:6">
      <c r="A10" s="23"/>
      <c r="B10" s="24"/>
      <c r="C10" s="110">
        <f>COUNTIF(STEP2[Comment Category],STEP3[[#This Row],[Category Name ]])</f>
        <v>0</v>
      </c>
      <c r="D10" s="48">
        <f t="shared" si="0"/>
        <v>8</v>
      </c>
    </row>
    <row r="11" spans="1:6">
      <c r="A11" s="23"/>
      <c r="B11" s="24"/>
      <c r="C11" s="110">
        <f>COUNTIF(STEP2[Comment Category],STEP3[[#This Row],[Category Name ]])</f>
        <v>0</v>
      </c>
      <c r="D11" s="48">
        <f t="shared" si="0"/>
        <v>9</v>
      </c>
    </row>
    <row r="12" spans="1:6">
      <c r="A12" s="23"/>
      <c r="B12" s="24"/>
      <c r="C12" s="110">
        <f>COUNTIF(STEP2[Comment Category],STEP3[[#This Row],[Category Name ]])</f>
        <v>0</v>
      </c>
      <c r="D12" s="48">
        <f t="shared" si="0"/>
        <v>10</v>
      </c>
    </row>
    <row r="13" spans="1:6">
      <c r="F13">
        <f>COUNTIF(STEP2[Comment Category],'STEP 3'!$A3)</f>
        <v>3</v>
      </c>
    </row>
  </sheetData>
  <sheetProtection insertRows="0" insertHyperlinks="0" deleteRows="0"/>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61"/>
      <c r="C1" s="61"/>
    </row>
    <row r="2" spans="2:5" ht="15" customHeight="1" thickBot="1">
      <c r="B2" s="71" t="s">
        <v>92</v>
      </c>
      <c r="C2" s="72" t="s">
        <v>10</v>
      </c>
      <c r="E2" s="70" t="s">
        <v>149</v>
      </c>
    </row>
    <row r="3" spans="2:5" ht="15.75" customHeight="1">
      <c r="B3" s="73" t="s">
        <v>79</v>
      </c>
      <c r="C3" s="74" t="s">
        <v>93</v>
      </c>
      <c r="E3" s="67" t="s">
        <v>150</v>
      </c>
    </row>
    <row r="4" spans="2:5" ht="15.75" customHeight="1">
      <c r="B4" s="75" t="s">
        <v>83</v>
      </c>
      <c r="C4" s="76" t="s">
        <v>95</v>
      </c>
      <c r="E4" s="68" t="s">
        <v>151</v>
      </c>
    </row>
    <row r="5" spans="2:5" ht="15.75" customHeight="1">
      <c r="B5" s="73" t="s">
        <v>86</v>
      </c>
      <c r="C5" s="74" t="s">
        <v>97</v>
      </c>
      <c r="E5" s="69" t="s">
        <v>152</v>
      </c>
    </row>
    <row r="6" spans="2:5" ht="15.75" customHeight="1">
      <c r="B6" s="75" t="s">
        <v>72</v>
      </c>
      <c r="C6" s="76" t="s">
        <v>99</v>
      </c>
      <c r="E6" s="68" t="s">
        <v>153</v>
      </c>
    </row>
    <row r="7" spans="2:5" ht="15.75" customHeight="1">
      <c r="B7" s="73" t="s">
        <v>75</v>
      </c>
      <c r="C7" s="74" t="s">
        <v>101</v>
      </c>
      <c r="E7" s="69" t="s">
        <v>154</v>
      </c>
    </row>
    <row r="8" spans="2:5" ht="15.75" customHeight="1">
      <c r="B8" s="75" t="s">
        <v>68</v>
      </c>
      <c r="C8" s="76" t="s">
        <v>103</v>
      </c>
      <c r="E8" s="68" t="s">
        <v>155</v>
      </c>
    </row>
    <row r="9" spans="2:5" ht="15.75" customHeight="1">
      <c r="B9" s="73" t="s">
        <v>47</v>
      </c>
      <c r="C9" s="74" t="s">
        <v>105</v>
      </c>
      <c r="E9" s="69" t="s">
        <v>156</v>
      </c>
    </row>
    <row r="10" spans="2:5" ht="15.75" customHeight="1">
      <c r="B10" s="75" t="s">
        <v>108</v>
      </c>
      <c r="C10" s="76" t="s">
        <v>107</v>
      </c>
      <c r="E10" s="68" t="s">
        <v>157</v>
      </c>
    </row>
    <row r="11" spans="2:5" ht="15.75" customHeight="1">
      <c r="B11" s="73" t="s">
        <v>89</v>
      </c>
      <c r="C11" s="74" t="s">
        <v>147</v>
      </c>
      <c r="E11" s="69" t="s">
        <v>158</v>
      </c>
    </row>
    <row r="12" spans="2:5" ht="15.75" customHeight="1">
      <c r="B12" s="75" t="s">
        <v>49</v>
      </c>
      <c r="C12" s="76" t="s">
        <v>111</v>
      </c>
      <c r="E12" s="68" t="s">
        <v>159</v>
      </c>
    </row>
    <row r="13" spans="2:5" ht="15.75" customHeight="1">
      <c r="B13" s="73" t="s">
        <v>81</v>
      </c>
      <c r="C13" s="74" t="s">
        <v>113</v>
      </c>
      <c r="E13" s="69" t="s">
        <v>160</v>
      </c>
    </row>
    <row r="14" spans="2:5" ht="15.75" customHeight="1">
      <c r="B14" s="75" t="s">
        <v>55</v>
      </c>
      <c r="C14" s="76" t="s">
        <v>115</v>
      </c>
      <c r="E14" s="68" t="s">
        <v>161</v>
      </c>
    </row>
    <row r="15" spans="2:5" ht="15.75" customHeight="1">
      <c r="B15" s="73" t="s">
        <v>80</v>
      </c>
      <c r="C15" s="74" t="s">
        <v>117</v>
      </c>
      <c r="E15" s="69" t="s">
        <v>162</v>
      </c>
    </row>
    <row r="16" spans="2:5" ht="15.75" customHeight="1">
      <c r="B16" s="75" t="s">
        <v>59</v>
      </c>
      <c r="C16" s="76" t="s">
        <v>119</v>
      </c>
      <c r="E16" s="68" t="s">
        <v>163</v>
      </c>
    </row>
    <row r="17" spans="2:5" ht="15.75" customHeight="1">
      <c r="B17" s="73" t="s">
        <v>70</v>
      </c>
      <c r="C17" s="74" t="s">
        <v>121</v>
      </c>
      <c r="E17" s="69" t="s">
        <v>164</v>
      </c>
    </row>
    <row r="18" spans="2:5" ht="15.75" customHeight="1">
      <c r="B18" s="75" t="s">
        <v>58</v>
      </c>
      <c r="C18" s="76" t="s">
        <v>123</v>
      </c>
      <c r="E18" s="68" t="s">
        <v>165</v>
      </c>
    </row>
    <row r="19" spans="2:5" ht="15.75" customHeight="1">
      <c r="B19" s="73" t="s">
        <v>56</v>
      </c>
      <c r="C19" s="74" t="s">
        <v>125</v>
      </c>
      <c r="E19" s="69" t="s">
        <v>166</v>
      </c>
    </row>
    <row r="20" spans="2:5" ht="15.75" customHeight="1">
      <c r="B20" s="75" t="s">
        <v>65</v>
      </c>
      <c r="C20" s="76" t="s">
        <v>127</v>
      </c>
      <c r="E20" s="68" t="s">
        <v>167</v>
      </c>
    </row>
    <row r="21" spans="2:5" ht="15.75" customHeight="1">
      <c r="B21" s="73" t="s">
        <v>52</v>
      </c>
      <c r="C21" s="74" t="s">
        <v>129</v>
      </c>
      <c r="E21" s="69" t="s">
        <v>168</v>
      </c>
    </row>
    <row r="22" spans="2:5" ht="15.75" customHeight="1">
      <c r="B22" s="75" t="s">
        <v>85</v>
      </c>
      <c r="C22" s="76" t="s">
        <v>131</v>
      </c>
      <c r="E22" s="68" t="s">
        <v>169</v>
      </c>
    </row>
    <row r="23" spans="2:5" ht="15.75" customHeight="1">
      <c r="B23" s="73" t="s">
        <v>43</v>
      </c>
      <c r="C23" s="74" t="s">
        <v>133</v>
      </c>
      <c r="E23" s="69" t="s">
        <v>170</v>
      </c>
    </row>
    <row r="24" spans="2:5" ht="15.75" customHeight="1">
      <c r="B24" s="75" t="s">
        <v>90</v>
      </c>
      <c r="C24" s="76" t="s">
        <v>135</v>
      </c>
      <c r="E24" s="68" t="s">
        <v>171</v>
      </c>
    </row>
    <row r="25" spans="2:5" ht="15.75" customHeight="1">
      <c r="B25" s="73" t="s">
        <v>44</v>
      </c>
      <c r="C25" s="74" t="s">
        <v>137</v>
      </c>
      <c r="E25" s="69" t="s">
        <v>172</v>
      </c>
    </row>
    <row r="26" spans="2:5" ht="15.75" customHeight="1">
      <c r="B26" s="75" t="s">
        <v>88</v>
      </c>
      <c r="C26" s="76" t="s">
        <v>139</v>
      </c>
      <c r="E26" s="68" t="s">
        <v>177</v>
      </c>
    </row>
    <row r="27" spans="2:5" ht="15.75" customHeight="1">
      <c r="B27" s="73" t="s">
        <v>60</v>
      </c>
      <c r="C27" s="74" t="s">
        <v>141</v>
      </c>
      <c r="E27" s="69" t="s">
        <v>173</v>
      </c>
    </row>
    <row r="28" spans="2:5" ht="15.75" customHeight="1">
      <c r="B28" s="75" t="s">
        <v>66</v>
      </c>
      <c r="C28" s="76" t="s">
        <v>143</v>
      </c>
      <c r="E28" s="68" t="s">
        <v>174</v>
      </c>
    </row>
    <row r="29" spans="2:5" ht="15.75" customHeight="1">
      <c r="B29" s="73" t="s">
        <v>84</v>
      </c>
      <c r="C29" s="74" t="s">
        <v>145</v>
      </c>
      <c r="E29" s="69" t="s">
        <v>175</v>
      </c>
    </row>
    <row r="30" spans="2:5" ht="15.75" customHeight="1">
      <c r="B30" s="75" t="s">
        <v>62</v>
      </c>
      <c r="C30" s="76" t="s">
        <v>94</v>
      </c>
      <c r="E30" s="68" t="s">
        <v>176</v>
      </c>
    </row>
    <row r="31" spans="2:5">
      <c r="B31" s="77" t="s">
        <v>67</v>
      </c>
      <c r="C31" s="78" t="s">
        <v>96</v>
      </c>
      <c r="E31" s="69" t="s">
        <v>178</v>
      </c>
    </row>
    <row r="32" spans="2:5">
      <c r="B32" s="75" t="s">
        <v>91</v>
      </c>
      <c r="C32" s="76" t="s">
        <v>98</v>
      </c>
      <c r="E32" s="68" t="s">
        <v>179</v>
      </c>
    </row>
    <row r="33" spans="2:5">
      <c r="B33" s="79" t="s">
        <v>63</v>
      </c>
      <c r="C33" s="78" t="s">
        <v>100</v>
      </c>
      <c r="E33" s="69" t="s">
        <v>180</v>
      </c>
    </row>
    <row r="34" spans="2:5">
      <c r="B34" s="75" t="s">
        <v>45</v>
      </c>
      <c r="C34" s="76" t="s">
        <v>102</v>
      </c>
      <c r="E34" s="68" t="s">
        <v>181</v>
      </c>
    </row>
    <row r="35" spans="2:5">
      <c r="B35" s="79" t="s">
        <v>40</v>
      </c>
      <c r="C35" s="78" t="s">
        <v>104</v>
      </c>
      <c r="E35" s="69" t="s">
        <v>182</v>
      </c>
    </row>
    <row r="36" spans="2:5">
      <c r="B36" s="75" t="s">
        <v>73</v>
      </c>
      <c r="C36" s="76" t="s">
        <v>106</v>
      </c>
      <c r="E36" s="68" t="s">
        <v>183</v>
      </c>
    </row>
    <row r="37" spans="2:5">
      <c r="B37" s="79" t="s">
        <v>41</v>
      </c>
      <c r="C37" s="78" t="s">
        <v>109</v>
      </c>
      <c r="E37" s="69" t="s">
        <v>184</v>
      </c>
    </row>
    <row r="38" spans="2:5">
      <c r="B38" s="75" t="s">
        <v>76</v>
      </c>
      <c r="C38" s="76" t="s">
        <v>110</v>
      </c>
      <c r="E38" s="68" t="s">
        <v>185</v>
      </c>
    </row>
    <row r="39" spans="2:5">
      <c r="B39" s="79" t="s">
        <v>57</v>
      </c>
      <c r="C39" s="78" t="s">
        <v>112</v>
      </c>
      <c r="E39" s="69" t="s">
        <v>186</v>
      </c>
    </row>
    <row r="40" spans="2:5">
      <c r="B40" s="75" t="s">
        <v>87</v>
      </c>
      <c r="C40" s="76" t="s">
        <v>114</v>
      </c>
      <c r="E40" s="68" t="s">
        <v>187</v>
      </c>
    </row>
    <row r="41" spans="2:5">
      <c r="B41" s="79" t="s">
        <v>77</v>
      </c>
      <c r="C41" s="78" t="s">
        <v>116</v>
      </c>
      <c r="E41" s="69" t="s">
        <v>188</v>
      </c>
    </row>
    <row r="42" spans="2:5">
      <c r="B42" s="75" t="s">
        <v>50</v>
      </c>
      <c r="C42" s="76" t="s">
        <v>118</v>
      </c>
      <c r="E42" s="68" t="s">
        <v>189</v>
      </c>
    </row>
    <row r="43" spans="2:5">
      <c r="B43" s="79" t="s">
        <v>39</v>
      </c>
      <c r="C43" s="78" t="s">
        <v>120</v>
      </c>
      <c r="E43" s="69" t="s">
        <v>190</v>
      </c>
    </row>
    <row r="44" spans="2:5">
      <c r="B44" s="75" t="s">
        <v>48</v>
      </c>
      <c r="C44" s="76" t="s">
        <v>122</v>
      </c>
      <c r="E44" s="68" t="s">
        <v>191</v>
      </c>
    </row>
    <row r="45" spans="2:5">
      <c r="B45" s="79" t="s">
        <v>82</v>
      </c>
      <c r="C45" s="78" t="s">
        <v>124</v>
      </c>
      <c r="E45" s="69" t="s">
        <v>192</v>
      </c>
    </row>
    <row r="46" spans="2:5">
      <c r="B46" s="75" t="s">
        <v>64</v>
      </c>
      <c r="C46" s="76" t="s">
        <v>126</v>
      </c>
      <c r="E46" s="68" t="s">
        <v>193</v>
      </c>
    </row>
    <row r="47" spans="2:5">
      <c r="B47" s="79" t="s">
        <v>53</v>
      </c>
      <c r="C47" s="78" t="s">
        <v>128</v>
      </c>
      <c r="E47" s="69" t="s">
        <v>194</v>
      </c>
    </row>
    <row r="48" spans="2:5">
      <c r="B48" s="75" t="s">
        <v>74</v>
      </c>
      <c r="C48" s="76" t="s">
        <v>130</v>
      </c>
    </row>
    <row r="49" spans="2:3">
      <c r="B49" s="79" t="s">
        <v>71</v>
      </c>
      <c r="C49" s="78" t="s">
        <v>132</v>
      </c>
    </row>
    <row r="50" spans="2:3">
      <c r="B50" s="75" t="s">
        <v>54</v>
      </c>
      <c r="C50" s="76" t="s">
        <v>134</v>
      </c>
    </row>
    <row r="51" spans="2:3">
      <c r="B51" s="79" t="s">
        <v>42</v>
      </c>
      <c r="C51" s="78" t="s">
        <v>136</v>
      </c>
    </row>
    <row r="52" spans="2:3">
      <c r="B52" s="75" t="s">
        <v>46</v>
      </c>
      <c r="C52" s="76" t="s">
        <v>138</v>
      </c>
    </row>
    <row r="53" spans="2:3">
      <c r="B53" s="79" t="s">
        <v>78</v>
      </c>
      <c r="C53" s="78" t="s">
        <v>140</v>
      </c>
    </row>
    <row r="54" spans="2:3">
      <c r="B54" s="75" t="s">
        <v>61</v>
      </c>
      <c r="C54" s="76" t="s">
        <v>142</v>
      </c>
    </row>
    <row r="55" spans="2:3">
      <c r="B55" s="79" t="s">
        <v>51</v>
      </c>
      <c r="C55" s="78" t="s">
        <v>144</v>
      </c>
    </row>
    <row r="56" spans="2:3" ht="15.75" thickBot="1">
      <c r="B56" s="80" t="s">
        <v>69</v>
      </c>
      <c r="C56" s="81" t="s">
        <v>146</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dimension ref="A1:B9"/>
  <sheetViews>
    <sheetView workbookViewId="0">
      <selection activeCell="G19" sqref="G18:G19"/>
    </sheetView>
  </sheetViews>
  <sheetFormatPr defaultRowHeight="15"/>
  <cols>
    <col min="1" max="1" width="28.7109375" customWidth="1"/>
    <col min="2" max="2" width="30.7109375" customWidth="1"/>
  </cols>
  <sheetData>
    <row r="1" spans="1:2">
      <c r="A1" s="86"/>
      <c r="B1" s="91"/>
    </row>
    <row r="2" spans="1:2" ht="15.75" customHeight="1">
      <c r="A2" s="87" t="s">
        <v>198</v>
      </c>
      <c r="B2" s="92" t="s">
        <v>202</v>
      </c>
    </row>
    <row r="3" spans="1:2" ht="15.75" customHeight="1">
      <c r="A3" s="88"/>
      <c r="B3" s="93" t="s">
        <v>203</v>
      </c>
    </row>
    <row r="4" spans="1:2" ht="15.75" customHeight="1">
      <c r="A4" s="89" t="s">
        <v>199</v>
      </c>
      <c r="B4" s="93" t="s">
        <v>204</v>
      </c>
    </row>
    <row r="5" spans="1:2" ht="15.75" customHeight="1">
      <c r="A5" s="88"/>
      <c r="B5" s="93" t="s">
        <v>205</v>
      </c>
    </row>
    <row r="6" spans="1:2" ht="15.75" customHeight="1">
      <c r="A6" s="89" t="s">
        <v>200</v>
      </c>
      <c r="B6" s="93" t="s">
        <v>206</v>
      </c>
    </row>
    <row r="7" spans="1:2" ht="15.75" customHeight="1">
      <c r="A7" s="88"/>
      <c r="B7" s="93" t="s">
        <v>207</v>
      </c>
    </row>
    <row r="8" spans="1:2" ht="15.75" customHeight="1">
      <c r="A8" s="89" t="s">
        <v>201</v>
      </c>
      <c r="B8" s="93" t="s">
        <v>208</v>
      </c>
    </row>
    <row r="9" spans="1:2" ht="15.75" customHeight="1" thickBot="1">
      <c r="A9" s="90"/>
      <c r="B9" s="94" t="s">
        <v>209</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2:B39"/>
  <sheetViews>
    <sheetView workbookViewId="0">
      <selection activeCell="B7" sqref="B7"/>
    </sheetView>
  </sheetViews>
  <sheetFormatPr defaultRowHeight="15"/>
  <cols>
    <col min="1" max="1" width="28.140625" customWidth="1"/>
    <col min="2" max="2" width="9.42578125" customWidth="1"/>
  </cols>
  <sheetData>
    <row r="2" spans="1:2">
      <c r="A2" t="s">
        <v>210</v>
      </c>
      <c r="B2">
        <f>MAX(STEP1[Commenter ID])</f>
        <v>10</v>
      </c>
    </row>
    <row r="3" spans="1:2" hidden="1">
      <c r="A3" t="str">
        <f>'STEP 1'!$A$5</f>
        <v>A A</v>
      </c>
    </row>
    <row r="4" spans="1:2" collapsed="1">
      <c r="A4" t="s">
        <v>211</v>
      </c>
      <c r="B4">
        <f>MAX(STEP2[Comment ID])</f>
        <v>10</v>
      </c>
    </row>
    <row r="5" spans="1:2" hidden="1">
      <c r="B5" t="str">
        <f>'STEP 1'!$A$6</f>
        <v>B B</v>
      </c>
    </row>
    <row r="6" spans="1:2" collapsed="1"/>
    <row r="7" spans="1:2">
      <c r="A7" t="str">
        <f>'STEP 3'!A3</f>
        <v>Definition clarification</v>
      </c>
      <c r="B7">
        <f>COUNTIF(STEP2[Comment Category],"='STEP 3'!$A3")</f>
        <v>0</v>
      </c>
    </row>
    <row r="8" spans="1:2">
      <c r="A8" t="str">
        <f>'STEP 3'!A4</f>
        <v>Complicated organization</v>
      </c>
    </row>
    <row r="9" spans="1:2">
      <c r="A9" t="str">
        <f>'STEP 3'!A5</f>
        <v>Costs too much</v>
      </c>
    </row>
    <row r="10" spans="1:2">
      <c r="A10" t="str">
        <f>'STEP 3'!A6</f>
        <v>Unrelated to this rulemaking</v>
      </c>
    </row>
    <row r="11" spans="1:2">
      <c r="A11">
        <f>'STEP 3'!A7</f>
        <v>0</v>
      </c>
    </row>
    <row r="12" spans="1:2">
      <c r="A12">
        <f>'STEP 3'!A8</f>
        <v>0</v>
      </c>
    </row>
    <row r="13" spans="1:2" hidden="1">
      <c r="A13">
        <f>'STEP 3'!A9</f>
        <v>0</v>
      </c>
    </row>
    <row r="14" spans="1:2" collapsed="1">
      <c r="A14">
        <f>'STEP 3'!A10</f>
        <v>0</v>
      </c>
    </row>
    <row r="15" spans="1:2" hidden="1">
      <c r="A15">
        <f>'STEP 3'!A11</f>
        <v>0</v>
      </c>
    </row>
    <row r="16" spans="1:2" collapsed="1">
      <c r="A16">
        <f>'STEP 3'!A12</f>
        <v>0</v>
      </c>
    </row>
    <row r="17" spans="1:1" hidden="1">
      <c r="A17">
        <f>'STEP 3'!A13</f>
        <v>0</v>
      </c>
    </row>
    <row r="18" spans="1:1" collapsed="1">
      <c r="A18">
        <f>'STEP 3'!A14</f>
        <v>0</v>
      </c>
    </row>
    <row r="19" spans="1:1" hidden="1">
      <c r="A19">
        <f>'STEP 3'!A15</f>
        <v>0</v>
      </c>
    </row>
    <row r="20" spans="1:1" collapsed="1">
      <c r="A20">
        <f>'STEP 3'!A16</f>
        <v>0</v>
      </c>
    </row>
    <row r="21" spans="1:1" hidden="1">
      <c r="A21">
        <f>'STEP 3'!A17</f>
        <v>0</v>
      </c>
    </row>
    <row r="22" spans="1:1" collapsed="1">
      <c r="A22">
        <f>'STEP 3'!A18</f>
        <v>0</v>
      </c>
    </row>
    <row r="23" spans="1:1">
      <c r="A23">
        <f>'STEP 3'!A19</f>
        <v>0</v>
      </c>
    </row>
    <row r="24" spans="1:1">
      <c r="A24">
        <f>'STEP 3'!A20</f>
        <v>0</v>
      </c>
    </row>
    <row r="25" spans="1:1">
      <c r="A25">
        <f>'STEP 3'!A21</f>
        <v>0</v>
      </c>
    </row>
    <row r="26" spans="1:1">
      <c r="A26">
        <f>'STEP 3'!A22</f>
        <v>0</v>
      </c>
    </row>
    <row r="27" spans="1:1">
      <c r="A27">
        <f>'STEP 3'!A23</f>
        <v>0</v>
      </c>
    </row>
    <row r="28" spans="1:1">
      <c r="A28">
        <f>'STEP 3'!A24</f>
        <v>0</v>
      </c>
    </row>
    <row r="29" spans="1:1">
      <c r="A29">
        <f>'STEP 3'!A25</f>
        <v>0</v>
      </c>
    </row>
    <row r="30" spans="1:1">
      <c r="A30">
        <f>'STEP 3'!A26</f>
        <v>0</v>
      </c>
    </row>
    <row r="31" spans="1:1">
      <c r="A31">
        <f>'STEP 3'!A27</f>
        <v>0</v>
      </c>
    </row>
    <row r="32" spans="1:1">
      <c r="A32">
        <f>'STEP 3'!A28</f>
        <v>0</v>
      </c>
    </row>
    <row r="33" spans="1:1">
      <c r="A33">
        <f>'STEP 3'!A29</f>
        <v>0</v>
      </c>
    </row>
    <row r="34" spans="1:1">
      <c r="A34">
        <f>'STEP 3'!A30</f>
        <v>0</v>
      </c>
    </row>
    <row r="35" spans="1:1">
      <c r="A35">
        <f>'STEP 3'!A31</f>
        <v>0</v>
      </c>
    </row>
    <row r="36" spans="1:1">
      <c r="A36">
        <f>'STEP 3'!A32</f>
        <v>0</v>
      </c>
    </row>
    <row r="37" spans="1:1">
      <c r="A37">
        <f>'STEP 3'!A33</f>
        <v>0</v>
      </c>
    </row>
    <row r="38" spans="1:1">
      <c r="A38">
        <f>'STEP 3'!A34</f>
        <v>0</v>
      </c>
    </row>
    <row r="39" spans="1:1">
      <c r="A39">
        <f>'STEP 3'!A35</f>
        <v>0</v>
      </c>
    </row>
  </sheetData>
  <dataConsolidate function="count" link="1">
    <dataRefs count="1">
      <dataRef ref="A5:A14" sheet="STEP 1"/>
    </dataRefs>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30CE39A159454D9D9417F47C3E573F" ma:contentTypeVersion="" ma:contentTypeDescription="Create a new document." ma:contentTypeScope="" ma:versionID="932c72e578cf51cf0ad9711861407725">
  <xsd:schema xmlns:xsd="http://www.w3.org/2001/XMLSchema" xmlns:xs="http://www.w3.org/2001/XMLSchema" xmlns:p="http://schemas.microsoft.com/office/2006/metadata/properties" xmlns:ns2="$ListId:docs;" targetNamespace="http://schemas.microsoft.com/office/2006/metadata/properties" ma:root="true" ma:fieldsID="e0dd946a71213c81a1de28164ba7cf36"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2C3D90-1FEC-4AAC-8F7A-6239EB439C57}">
  <ds:schemaRefs>
    <ds:schemaRef ds:uri="http://schemas.microsoft.com/office/2006/metadata/properties"/>
    <ds:schemaRef ds:uri="http://schemas.microsoft.com/office/infopath/2007/PartnerControls"/>
    <ds:schemaRef ds:uri="$ListId:docs;"/>
  </ds:schemaRefs>
</ds:datastoreItem>
</file>

<file path=customXml/itemProps2.xml><?xml version="1.0" encoding="utf-8"?>
<ds:datastoreItem xmlns:ds="http://schemas.openxmlformats.org/officeDocument/2006/customXml" ds:itemID="{55296351-337D-4103-85FA-83ACFE10B738}">
  <ds:schemaRefs>
    <ds:schemaRef ds:uri="http://schemas.microsoft.com/sharepoint/v3/contenttype/forms"/>
  </ds:schemaRefs>
</ds:datastoreItem>
</file>

<file path=customXml/itemProps3.xml><?xml version="1.0" encoding="utf-8"?>
<ds:datastoreItem xmlns:ds="http://schemas.openxmlformats.org/officeDocument/2006/customXml" ds:itemID="{2ADBA0E4-0B93-43DE-AFC5-D8241712B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vt:lpstr>
      <vt:lpstr>STEP 2</vt:lpstr>
      <vt:lpstr>STEP 3</vt:lpstr>
      <vt:lpstr>Codes &amp; Lists</vt:lpstr>
      <vt:lpstr>Excel Tips</vt:lpstr>
      <vt:lpstr>Report</vt:lpstr>
      <vt:lpstr>CategoryName</vt:lpstr>
      <vt:lpstr>Commenter</vt:lpstr>
      <vt:lpstr>Response</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amatzke</cp:lastModifiedBy>
  <dcterms:created xsi:type="dcterms:W3CDTF">2012-07-16T20:49:00Z</dcterms:created>
  <dcterms:modified xsi:type="dcterms:W3CDTF">2013-05-16T16:46:34Z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0x0101002030CE39A159454D9D9417F47C3E573F</vt:lpwstr>
  </property>
</Properties>
</file>