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-270" windowWidth="19260" windowHeight="6405"/>
  </bookViews>
  <sheets>
    <sheet name="Fee Development" sheetId="3" r:id="rId1"/>
  </sheets>
  <calcPr calcId="125725"/>
</workbook>
</file>

<file path=xl/calcChain.xml><?xml version="1.0" encoding="utf-8"?>
<calcChain xmlns="http://schemas.openxmlformats.org/spreadsheetml/2006/main">
  <c r="M5" i="3"/>
  <c r="M6"/>
  <c r="M7"/>
  <c r="M8"/>
  <c r="M9"/>
  <c r="M10"/>
  <c r="M11"/>
  <c r="M12"/>
  <c r="M13"/>
  <c r="M14"/>
  <c r="M15"/>
  <c r="M16"/>
  <c r="M17"/>
  <c r="M18"/>
  <c r="M19"/>
  <c r="M4"/>
  <c r="L5"/>
  <c r="L6"/>
  <c r="L7"/>
  <c r="L8"/>
  <c r="L9"/>
  <c r="L10"/>
  <c r="L11"/>
  <c r="L12"/>
  <c r="L13"/>
  <c r="L14"/>
  <c r="L15"/>
  <c r="L16"/>
  <c r="L17"/>
  <c r="L18"/>
  <c r="L19"/>
  <c r="L4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/>
  <c r="H6"/>
  <c r="H7"/>
  <c r="H8"/>
  <c r="H9"/>
  <c r="H10"/>
  <c r="H11"/>
  <c r="H12"/>
  <c r="H13"/>
  <c r="H14"/>
  <c r="H15"/>
  <c r="H16"/>
  <c r="H17"/>
  <c r="H18"/>
  <c r="H19"/>
  <c r="H4"/>
  <c r="I21"/>
  <c r="I26" s="1"/>
  <c r="I22"/>
  <c r="I27" s="1"/>
  <c r="I28" l="1"/>
</calcChain>
</file>

<file path=xl/sharedStrings.xml><?xml version="1.0" encoding="utf-8"?>
<sst xmlns="http://schemas.openxmlformats.org/spreadsheetml/2006/main" count="58" uniqueCount="43">
  <si>
    <t>Minor Modification</t>
  </si>
  <si>
    <t>N/A</t>
  </si>
  <si>
    <t>Type</t>
  </si>
  <si>
    <t>Type of Treatment System</t>
  </si>
  <si>
    <t>Base Annual Fee, 5 year permits</t>
  </si>
  <si>
    <t>Base Annual Fee, 10 year permits</t>
  </si>
  <si>
    <t>Major Modification</t>
  </si>
  <si>
    <t>Nondischarging lagoons</t>
  </si>
  <si>
    <t>E</t>
  </si>
  <si>
    <t>Lagoons that discharge to surface waters</t>
  </si>
  <si>
    <t>Db</t>
  </si>
  <si>
    <t>C2b</t>
  </si>
  <si>
    <t>C1b</t>
  </si>
  <si>
    <t>Bb</t>
  </si>
  <si>
    <t>Treatment systems other than lagoons</t>
  </si>
  <si>
    <t>Da</t>
  </si>
  <si>
    <t>C2a</t>
  </si>
  <si>
    <t>C1a</t>
  </si>
  <si>
    <t>Ba</t>
  </si>
  <si>
    <t>A3</t>
  </si>
  <si>
    <t>A2</t>
  </si>
  <si>
    <t>A1</t>
  </si>
  <si>
    <t>Septage alkaline stabilization facilities</t>
  </si>
  <si>
    <t>F</t>
  </si>
  <si>
    <t>MS4 Phase I</t>
  </si>
  <si>
    <t>UIC</t>
  </si>
  <si>
    <t xml:space="preserve">New Permit Application Fee </t>
  </si>
  <si>
    <t>Municipal Permit Fees</t>
  </si>
  <si>
    <t xml:space="preserve">Notes: </t>
  </si>
  <si>
    <t xml:space="preserve">* To develop major mofification fees for MS4 phase 1 and UIC, I was directed to use ~ 50% of new permit application fee.  This methodology would align the proposed major modification fees with existing major modification fees of other individual domestic permits.  </t>
  </si>
  <si>
    <t xml:space="preserve">Fee is greater than existing major modification fee </t>
  </si>
  <si>
    <t xml:space="preserve">Fee Development </t>
  </si>
  <si>
    <t xml:space="preserve">Proposed Fees </t>
  </si>
  <si>
    <t xml:space="preserve">Potenital revenue generated if each permit undergoes one major modification </t>
  </si>
  <si>
    <t>8 MS4 phase 1 permits</t>
  </si>
  <si>
    <t xml:space="preserve">61 UIC permits </t>
  </si>
  <si>
    <t>FY 2012-2013 Fees</t>
  </si>
  <si>
    <t xml:space="preserve">* I chose the 0.501 multiplier because none of the calculated fees (in column I) are greater than existing major modification fees (column F) based on permit type. </t>
  </si>
  <si>
    <t xml:space="preserve">Underground Injection Control </t>
  </si>
  <si>
    <t>Phase I</t>
  </si>
  <si>
    <t>Phase II</t>
  </si>
  <si>
    <t>Various</t>
  </si>
  <si>
    <t>Municipal Separate Storm Sewer System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</si>
</sst>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5">
    <font>
      <sz val="10"/>
      <name val="Arial"/>
    </font>
    <font>
      <sz val="12"/>
      <name val="Times New Roman"/>
      <family val="1"/>
    </font>
    <font>
      <sz val="12"/>
      <color indexed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color indexed="17"/>
      <name val="Times New Roman"/>
      <family val="1"/>
    </font>
    <font>
      <sz val="12"/>
      <color indexed="17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7" fillId="0" borderId="0" xfId="0" applyFont="1" applyAlignment="1"/>
    <xf numFmtId="164" fontId="7" fillId="0" borderId="0" xfId="0" applyNumberFormat="1" applyFont="1" applyAlignment="1"/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9" fillId="0" borderId="0" xfId="0" applyFont="1"/>
    <xf numFmtId="0" fontId="5" fillId="0" borderId="0" xfId="0" applyFont="1" applyBorder="1"/>
    <xf numFmtId="0" fontId="10" fillId="0" borderId="0" xfId="0" applyFont="1" applyAlignment="1"/>
    <xf numFmtId="0" fontId="11" fillId="0" borderId="0" xfId="0" applyFont="1"/>
    <xf numFmtId="164" fontId="11" fillId="0" borderId="0" xfId="0" applyNumberFormat="1" applyFont="1" applyAlignment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5" fontId="0" fillId="0" borderId="0" xfId="0" applyNumberFormat="1"/>
    <xf numFmtId="165" fontId="0" fillId="0" borderId="0" xfId="0" applyNumberFormat="1" applyFill="1"/>
    <xf numFmtId="0" fontId="1" fillId="0" borderId="0" xfId="0" applyFont="1" applyBorder="1" applyAlignment="1"/>
    <xf numFmtId="164" fontId="0" fillId="0" borderId="0" xfId="0" applyNumberFormat="1" applyBorder="1" applyAlignment="1">
      <alignment horizontal="right"/>
    </xf>
    <xf numFmtId="0" fontId="1" fillId="4" borderId="0" xfId="0" applyFont="1" applyFill="1" applyBorder="1" applyAlignment="1"/>
    <xf numFmtId="164" fontId="0" fillId="0" borderId="0" xfId="0" applyNumberFormat="1" applyFill="1" applyBorder="1" applyAlignment="1">
      <alignment horizontal="right"/>
    </xf>
    <xf numFmtId="0" fontId="4" fillId="3" borderId="1" xfId="0" applyFont="1" applyFill="1" applyBorder="1" applyAlignment="1"/>
    <xf numFmtId="164" fontId="12" fillId="3" borderId="1" xfId="0" applyNumberFormat="1" applyFont="1" applyFill="1" applyBorder="1" applyAlignment="1">
      <alignment horizontal="right"/>
    </xf>
    <xf numFmtId="164" fontId="12" fillId="3" borderId="12" xfId="0" applyNumberFormat="1" applyFont="1" applyFill="1" applyBorder="1" applyAlignment="1">
      <alignment horizontal="right"/>
    </xf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4" borderId="6" xfId="0" applyNumberFormat="1" applyFill="1" applyBorder="1"/>
    <xf numFmtId="165" fontId="0" fillId="4" borderId="0" xfId="0" applyNumberFormat="1" applyFill="1" applyBorder="1"/>
    <xf numFmtId="165" fontId="12" fillId="3" borderId="0" xfId="0" applyNumberFormat="1" applyFont="1" applyFill="1" applyBorder="1"/>
    <xf numFmtId="165" fontId="0" fillId="0" borderId="14" xfId="0" applyNumberFormat="1" applyBorder="1"/>
    <xf numFmtId="165" fontId="12" fillId="3" borderId="15" xfId="0" applyNumberFormat="1" applyFont="1" applyFill="1" applyBorder="1"/>
    <xf numFmtId="165" fontId="0" fillId="0" borderId="15" xfId="0" applyNumberFormat="1" applyBorder="1"/>
    <xf numFmtId="165" fontId="0" fillId="0" borderId="19" xfId="0" applyNumberFormat="1" applyBorder="1"/>
    <xf numFmtId="165" fontId="13" fillId="3" borderId="2" xfId="0" applyNumberFormat="1" applyFont="1" applyFill="1" applyBorder="1"/>
    <xf numFmtId="165" fontId="13" fillId="3" borderId="1" xfId="0" applyNumberFormat="1" applyFont="1" applyFill="1" applyBorder="1"/>
    <xf numFmtId="0" fontId="6" fillId="0" borderId="20" xfId="0" applyFont="1" applyBorder="1"/>
    <xf numFmtId="164" fontId="0" fillId="0" borderId="20" xfId="0" applyNumberFormat="1" applyBorder="1"/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horizontal="right"/>
    </xf>
    <xf numFmtId="0" fontId="0" fillId="0" borderId="21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/>
    <xf numFmtId="165" fontId="0" fillId="0" borderId="6" xfId="0" applyNumberFormat="1" applyFill="1" applyBorder="1"/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6" xfId="0" applyFont="1" applyBorder="1" applyAlignment="1">
      <alignment horizontal="center"/>
    </xf>
    <xf numFmtId="165" fontId="14" fillId="3" borderId="3" xfId="0" applyNumberFormat="1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9"/>
  <sheetViews>
    <sheetView tabSelected="1" zoomScaleNormal="100" zoomScaleSheetLayoutView="50" workbookViewId="0">
      <selection activeCell="C28" sqref="C28"/>
    </sheetView>
  </sheetViews>
  <sheetFormatPr defaultRowHeight="15.75"/>
  <cols>
    <col min="1" max="1" width="28.42578125" style="2" customWidth="1"/>
    <col min="2" max="2" width="10.140625" style="2" customWidth="1"/>
    <col min="3" max="3" width="11.28515625" style="6" customWidth="1"/>
    <col min="4" max="4" width="14.7109375" style="7" customWidth="1"/>
    <col min="5" max="5" width="14.5703125" style="8" bestFit="1" customWidth="1"/>
    <col min="6" max="6" width="10.85546875" style="6" customWidth="1"/>
    <col min="7" max="7" width="10.5703125" style="6" customWidth="1"/>
    <col min="8" max="12" width="14" customWidth="1"/>
    <col min="13" max="13" width="13.85546875" customWidth="1"/>
    <col min="16" max="16384" width="9.140625" style="1"/>
  </cols>
  <sheetData>
    <row r="1" spans="1:16" ht="16.5" thickBot="1">
      <c r="A1" s="12" t="s">
        <v>27</v>
      </c>
      <c r="C1" s="1"/>
      <c r="D1" s="13"/>
      <c r="E1" s="13"/>
      <c r="F1" s="13"/>
      <c r="G1" s="14"/>
      <c r="H1" s="11"/>
      <c r="I1" s="11"/>
      <c r="J1" s="11"/>
      <c r="K1" s="11"/>
      <c r="L1" s="11"/>
      <c r="M1" s="10"/>
      <c r="N1" s="10"/>
    </row>
    <row r="2" spans="1:16" ht="17.25" thickTop="1" thickBot="1">
      <c r="A2" s="1"/>
      <c r="B2" s="1"/>
      <c r="C2" s="55" t="s">
        <v>36</v>
      </c>
      <c r="D2" s="56"/>
      <c r="E2" s="56"/>
      <c r="F2" s="56"/>
      <c r="G2" s="57"/>
      <c r="H2" s="58" t="s">
        <v>31</v>
      </c>
      <c r="I2" s="56"/>
      <c r="J2" s="56"/>
      <c r="K2" s="56"/>
      <c r="L2" s="56"/>
      <c r="M2" s="57"/>
    </row>
    <row r="3" spans="1:16" ht="48.75" customHeight="1" thickTop="1" thickBot="1">
      <c r="A3" s="9" t="s">
        <v>3</v>
      </c>
      <c r="B3" s="9" t="s">
        <v>2</v>
      </c>
      <c r="C3" s="15" t="s">
        <v>26</v>
      </c>
      <c r="D3" s="16" t="s">
        <v>4</v>
      </c>
      <c r="E3" s="16" t="s">
        <v>5</v>
      </c>
      <c r="F3" s="16" t="s">
        <v>6</v>
      </c>
      <c r="G3" s="17" t="s">
        <v>0</v>
      </c>
      <c r="H3" s="50">
        <v>0.5</v>
      </c>
      <c r="I3" s="51">
        <v>0.501</v>
      </c>
      <c r="J3" s="51">
        <v>0.502</v>
      </c>
      <c r="K3" s="51">
        <v>0.503</v>
      </c>
      <c r="L3" s="51">
        <v>0.504</v>
      </c>
      <c r="M3" s="52">
        <v>0.505</v>
      </c>
      <c r="P3"/>
    </row>
    <row r="4" spans="1:16" ht="16.5" thickTop="1">
      <c r="A4" s="4" t="s">
        <v>7</v>
      </c>
      <c r="B4" s="4" t="s">
        <v>8</v>
      </c>
      <c r="C4" s="18">
        <v>3302</v>
      </c>
      <c r="D4" s="19" t="s">
        <v>1</v>
      </c>
      <c r="E4" s="19">
        <v>1054</v>
      </c>
      <c r="F4" s="19">
        <v>1691</v>
      </c>
      <c r="G4" s="20">
        <v>886</v>
      </c>
      <c r="H4" s="33">
        <f>C4*$H$3</f>
        <v>1651</v>
      </c>
      <c r="I4" s="34">
        <f>C4*$I$3</f>
        <v>1654.3019999999999</v>
      </c>
      <c r="J4" s="34">
        <f>C4*$J$3</f>
        <v>1657.604</v>
      </c>
      <c r="K4" s="34">
        <f>C4*$K$3</f>
        <v>1660.9059999999999</v>
      </c>
      <c r="L4" s="34">
        <f>C4*$L$3</f>
        <v>1664.2080000000001</v>
      </c>
      <c r="M4" s="35">
        <f>C4*$M$3</f>
        <v>1667.51</v>
      </c>
      <c r="P4"/>
    </row>
    <row r="5" spans="1:16">
      <c r="A5" s="54" t="s">
        <v>9</v>
      </c>
      <c r="B5" s="4" t="s">
        <v>10</v>
      </c>
      <c r="C5" s="18">
        <v>6521</v>
      </c>
      <c r="D5" s="19">
        <v>1264</v>
      </c>
      <c r="E5" s="19" t="s">
        <v>1</v>
      </c>
      <c r="F5" s="19">
        <v>3302</v>
      </c>
      <c r="G5" s="20">
        <v>886</v>
      </c>
      <c r="H5" s="33">
        <f t="shared" ref="H5:H19" si="0">C5*$H$3</f>
        <v>3260.5</v>
      </c>
      <c r="I5" s="34">
        <f t="shared" ref="I5:I19" si="1">C5*$I$3</f>
        <v>3267.0210000000002</v>
      </c>
      <c r="J5" s="34">
        <f t="shared" ref="J5:J19" si="2">C5*$J$3</f>
        <v>3273.5419999999999</v>
      </c>
      <c r="K5" s="34">
        <f t="shared" ref="K5:K19" si="3">C5*$K$3</f>
        <v>3280.0630000000001</v>
      </c>
      <c r="L5" s="34">
        <f t="shared" ref="L5:L19" si="4">C5*$L$3</f>
        <v>3286.5839999999998</v>
      </c>
      <c r="M5" s="53">
        <f t="shared" ref="M5:M19" si="5">C5*$M$3</f>
        <v>3293.105</v>
      </c>
      <c r="P5"/>
    </row>
    <row r="6" spans="1:16">
      <c r="A6" s="54"/>
      <c r="B6" s="4" t="s">
        <v>11</v>
      </c>
      <c r="C6" s="18">
        <v>32285</v>
      </c>
      <c r="D6" s="19">
        <v>3332</v>
      </c>
      <c r="E6" s="19" t="s">
        <v>1</v>
      </c>
      <c r="F6" s="19">
        <v>16182</v>
      </c>
      <c r="G6" s="20">
        <v>886</v>
      </c>
      <c r="H6" s="33">
        <f t="shared" si="0"/>
        <v>16142.5</v>
      </c>
      <c r="I6" s="34">
        <f t="shared" si="1"/>
        <v>16174.785</v>
      </c>
      <c r="J6" s="37">
        <f t="shared" si="2"/>
        <v>16207.07</v>
      </c>
      <c r="K6" s="37">
        <f t="shared" si="3"/>
        <v>16239.355</v>
      </c>
      <c r="L6" s="37">
        <f t="shared" si="4"/>
        <v>16271.64</v>
      </c>
      <c r="M6" s="36">
        <f t="shared" si="5"/>
        <v>16303.924999999999</v>
      </c>
      <c r="P6"/>
    </row>
    <row r="7" spans="1:16">
      <c r="A7" s="54"/>
      <c r="B7" s="4" t="s">
        <v>12</v>
      </c>
      <c r="C7" s="18">
        <v>32285</v>
      </c>
      <c r="D7" s="19">
        <v>4566</v>
      </c>
      <c r="E7" s="19" t="s">
        <v>1</v>
      </c>
      <c r="F7" s="19">
        <v>16182</v>
      </c>
      <c r="G7" s="20">
        <v>886</v>
      </c>
      <c r="H7" s="33">
        <f t="shared" si="0"/>
        <v>16142.5</v>
      </c>
      <c r="I7" s="34">
        <f t="shared" si="1"/>
        <v>16174.785</v>
      </c>
      <c r="J7" s="37">
        <f t="shared" si="2"/>
        <v>16207.07</v>
      </c>
      <c r="K7" s="37">
        <f t="shared" si="3"/>
        <v>16239.355</v>
      </c>
      <c r="L7" s="37">
        <f t="shared" si="4"/>
        <v>16271.64</v>
      </c>
      <c r="M7" s="36">
        <f t="shared" si="5"/>
        <v>16303.924999999999</v>
      </c>
      <c r="P7"/>
    </row>
    <row r="8" spans="1:16">
      <c r="A8" s="54"/>
      <c r="B8" s="4" t="s">
        <v>13</v>
      </c>
      <c r="C8" s="18">
        <v>32285</v>
      </c>
      <c r="D8" s="19">
        <v>6565</v>
      </c>
      <c r="E8" s="19" t="s">
        <v>1</v>
      </c>
      <c r="F8" s="19">
        <v>16182</v>
      </c>
      <c r="G8" s="20">
        <v>886</v>
      </c>
      <c r="H8" s="33">
        <f t="shared" si="0"/>
        <v>16142.5</v>
      </c>
      <c r="I8" s="34">
        <f t="shared" si="1"/>
        <v>16174.785</v>
      </c>
      <c r="J8" s="37">
        <f t="shared" si="2"/>
        <v>16207.07</v>
      </c>
      <c r="K8" s="37">
        <f t="shared" si="3"/>
        <v>16239.355</v>
      </c>
      <c r="L8" s="37">
        <f t="shared" si="4"/>
        <v>16271.64</v>
      </c>
      <c r="M8" s="36">
        <f t="shared" si="5"/>
        <v>16303.924999999999</v>
      </c>
      <c r="P8"/>
    </row>
    <row r="9" spans="1:16">
      <c r="A9" s="54" t="s">
        <v>14</v>
      </c>
      <c r="B9" s="4" t="s">
        <v>15</v>
      </c>
      <c r="C9" s="18">
        <v>6521</v>
      </c>
      <c r="D9" s="19">
        <v>1794</v>
      </c>
      <c r="E9" s="19">
        <v>1665</v>
      </c>
      <c r="F9" s="19">
        <v>3302</v>
      </c>
      <c r="G9" s="20">
        <v>886</v>
      </c>
      <c r="H9" s="33">
        <f t="shared" si="0"/>
        <v>3260.5</v>
      </c>
      <c r="I9" s="34">
        <f t="shared" si="1"/>
        <v>3267.0210000000002</v>
      </c>
      <c r="J9" s="34">
        <f t="shared" si="2"/>
        <v>3273.5419999999999</v>
      </c>
      <c r="K9" s="34">
        <f t="shared" si="3"/>
        <v>3280.0630000000001</v>
      </c>
      <c r="L9" s="34">
        <f t="shared" si="4"/>
        <v>3286.5839999999998</v>
      </c>
      <c r="M9" s="53">
        <f t="shared" si="5"/>
        <v>3293.105</v>
      </c>
      <c r="P9"/>
    </row>
    <row r="10" spans="1:16">
      <c r="A10" s="54"/>
      <c r="B10" s="4" t="s">
        <v>16</v>
      </c>
      <c r="C10" s="18">
        <v>32285</v>
      </c>
      <c r="D10" s="19">
        <v>5666</v>
      </c>
      <c r="E10" s="19">
        <v>4853</v>
      </c>
      <c r="F10" s="19">
        <v>16182</v>
      </c>
      <c r="G10" s="20">
        <v>886</v>
      </c>
      <c r="H10" s="33">
        <f t="shared" si="0"/>
        <v>16142.5</v>
      </c>
      <c r="I10" s="34">
        <f t="shared" si="1"/>
        <v>16174.785</v>
      </c>
      <c r="J10" s="37">
        <f t="shared" si="2"/>
        <v>16207.07</v>
      </c>
      <c r="K10" s="37">
        <f t="shared" si="3"/>
        <v>16239.355</v>
      </c>
      <c r="L10" s="37">
        <f t="shared" si="4"/>
        <v>16271.64</v>
      </c>
      <c r="M10" s="36">
        <f t="shared" si="5"/>
        <v>16303.924999999999</v>
      </c>
      <c r="P10"/>
    </row>
    <row r="11" spans="1:16">
      <c r="A11" s="54"/>
      <c r="B11" s="4" t="s">
        <v>17</v>
      </c>
      <c r="C11" s="18">
        <v>32285</v>
      </c>
      <c r="D11" s="19">
        <v>8348</v>
      </c>
      <c r="E11" s="19">
        <v>7536</v>
      </c>
      <c r="F11" s="19">
        <v>16182</v>
      </c>
      <c r="G11" s="20">
        <v>886</v>
      </c>
      <c r="H11" s="33">
        <f t="shared" si="0"/>
        <v>16142.5</v>
      </c>
      <c r="I11" s="34">
        <f t="shared" si="1"/>
        <v>16174.785</v>
      </c>
      <c r="J11" s="37">
        <f t="shared" si="2"/>
        <v>16207.07</v>
      </c>
      <c r="K11" s="37">
        <f t="shared" si="3"/>
        <v>16239.355</v>
      </c>
      <c r="L11" s="37">
        <f t="shared" si="4"/>
        <v>16271.64</v>
      </c>
      <c r="M11" s="36">
        <f t="shared" si="5"/>
        <v>16303.924999999999</v>
      </c>
      <c r="P11"/>
    </row>
    <row r="12" spans="1:16">
      <c r="A12" s="54"/>
      <c r="B12" s="4" t="s">
        <v>18</v>
      </c>
      <c r="C12" s="18">
        <v>32285</v>
      </c>
      <c r="D12" s="19">
        <v>12415</v>
      </c>
      <c r="E12" s="19">
        <v>11603</v>
      </c>
      <c r="F12" s="19">
        <v>16182</v>
      </c>
      <c r="G12" s="20">
        <v>886</v>
      </c>
      <c r="H12" s="33">
        <f t="shared" si="0"/>
        <v>16142.5</v>
      </c>
      <c r="I12" s="34">
        <f t="shared" si="1"/>
        <v>16174.785</v>
      </c>
      <c r="J12" s="37">
        <f t="shared" si="2"/>
        <v>16207.07</v>
      </c>
      <c r="K12" s="37">
        <f t="shared" si="3"/>
        <v>16239.355</v>
      </c>
      <c r="L12" s="37">
        <f t="shared" si="4"/>
        <v>16271.64</v>
      </c>
      <c r="M12" s="36">
        <f t="shared" si="5"/>
        <v>16303.924999999999</v>
      </c>
      <c r="P12"/>
    </row>
    <row r="13" spans="1:16">
      <c r="A13" s="54"/>
      <c r="B13" s="4" t="s">
        <v>19</v>
      </c>
      <c r="C13" s="18">
        <v>32285</v>
      </c>
      <c r="D13" s="19">
        <v>19366</v>
      </c>
      <c r="E13" s="19" t="s">
        <v>1</v>
      </c>
      <c r="F13" s="19">
        <v>16182</v>
      </c>
      <c r="G13" s="20">
        <v>886</v>
      </c>
      <c r="H13" s="33">
        <f t="shared" si="0"/>
        <v>16142.5</v>
      </c>
      <c r="I13" s="34">
        <f t="shared" si="1"/>
        <v>16174.785</v>
      </c>
      <c r="J13" s="37">
        <f t="shared" si="2"/>
        <v>16207.07</v>
      </c>
      <c r="K13" s="37">
        <f t="shared" si="3"/>
        <v>16239.355</v>
      </c>
      <c r="L13" s="37">
        <f t="shared" si="4"/>
        <v>16271.64</v>
      </c>
      <c r="M13" s="36">
        <f t="shared" si="5"/>
        <v>16303.924999999999</v>
      </c>
      <c r="P13"/>
    </row>
    <row r="14" spans="1:16">
      <c r="A14" s="54"/>
      <c r="B14" s="4" t="s">
        <v>20</v>
      </c>
      <c r="C14" s="18">
        <v>32285</v>
      </c>
      <c r="D14" s="19">
        <v>41090</v>
      </c>
      <c r="E14" s="19" t="s">
        <v>1</v>
      </c>
      <c r="F14" s="19">
        <v>16182</v>
      </c>
      <c r="G14" s="20">
        <v>886</v>
      </c>
      <c r="H14" s="33">
        <f t="shared" si="0"/>
        <v>16142.5</v>
      </c>
      <c r="I14" s="34">
        <f t="shared" si="1"/>
        <v>16174.785</v>
      </c>
      <c r="J14" s="37">
        <f t="shared" si="2"/>
        <v>16207.07</v>
      </c>
      <c r="K14" s="37">
        <f t="shared" si="3"/>
        <v>16239.355</v>
      </c>
      <c r="L14" s="37">
        <f t="shared" si="4"/>
        <v>16271.64</v>
      </c>
      <c r="M14" s="36">
        <f t="shared" si="5"/>
        <v>16303.924999999999</v>
      </c>
      <c r="P14"/>
    </row>
    <row r="15" spans="1:16">
      <c r="A15" s="54"/>
      <c r="B15" s="4" t="s">
        <v>21</v>
      </c>
      <c r="C15" s="18">
        <v>32285</v>
      </c>
      <c r="D15" s="19">
        <v>69915</v>
      </c>
      <c r="E15" s="19" t="s">
        <v>1</v>
      </c>
      <c r="F15" s="19">
        <v>16182</v>
      </c>
      <c r="G15" s="20">
        <v>886</v>
      </c>
      <c r="H15" s="33">
        <f t="shared" si="0"/>
        <v>16142.5</v>
      </c>
      <c r="I15" s="34">
        <f t="shared" si="1"/>
        <v>16174.785</v>
      </c>
      <c r="J15" s="37">
        <f t="shared" si="2"/>
        <v>16207.07</v>
      </c>
      <c r="K15" s="37">
        <f t="shared" si="3"/>
        <v>16239.355</v>
      </c>
      <c r="L15" s="37">
        <f t="shared" si="4"/>
        <v>16271.64</v>
      </c>
      <c r="M15" s="36">
        <f t="shared" si="5"/>
        <v>16303.924999999999</v>
      </c>
      <c r="P15"/>
    </row>
    <row r="16" spans="1:16" ht="31.5">
      <c r="A16" s="5" t="s">
        <v>22</v>
      </c>
      <c r="B16" s="5" t="s">
        <v>23</v>
      </c>
      <c r="C16" s="18">
        <v>886</v>
      </c>
      <c r="D16" s="19" t="s">
        <v>1</v>
      </c>
      <c r="E16" s="19">
        <v>363</v>
      </c>
      <c r="F16" s="19" t="s">
        <v>1</v>
      </c>
      <c r="G16" s="20">
        <v>402</v>
      </c>
      <c r="H16" s="33">
        <f t="shared" si="0"/>
        <v>443</v>
      </c>
      <c r="I16" s="34">
        <f t="shared" si="1"/>
        <v>443.88600000000002</v>
      </c>
      <c r="J16" s="34">
        <f t="shared" si="2"/>
        <v>444.77199999999999</v>
      </c>
      <c r="K16" s="34">
        <f t="shared" si="3"/>
        <v>445.65800000000002</v>
      </c>
      <c r="L16" s="34">
        <f t="shared" si="4"/>
        <v>446.54399999999998</v>
      </c>
      <c r="M16" s="35">
        <f t="shared" si="5"/>
        <v>447.43</v>
      </c>
      <c r="P16"/>
    </row>
    <row r="17" spans="1:16">
      <c r="A17" s="61" t="s">
        <v>42</v>
      </c>
      <c r="B17" s="30" t="s">
        <v>39</v>
      </c>
      <c r="C17" s="18">
        <v>17929</v>
      </c>
      <c r="D17" s="19">
        <v>4036</v>
      </c>
      <c r="E17" s="19" t="s">
        <v>1</v>
      </c>
      <c r="F17" s="31" t="s">
        <v>1</v>
      </c>
      <c r="G17" s="20">
        <v>1558</v>
      </c>
      <c r="H17" s="33">
        <f t="shared" si="0"/>
        <v>8964.5</v>
      </c>
      <c r="I17" s="38">
        <f t="shared" si="1"/>
        <v>8982.4290000000001</v>
      </c>
      <c r="J17" s="34">
        <f t="shared" si="2"/>
        <v>9000.3580000000002</v>
      </c>
      <c r="K17" s="34">
        <f t="shared" si="3"/>
        <v>9018.2870000000003</v>
      </c>
      <c r="L17" s="34">
        <f t="shared" si="4"/>
        <v>9036.2160000000003</v>
      </c>
      <c r="M17" s="35">
        <f t="shared" si="5"/>
        <v>9054.1450000000004</v>
      </c>
      <c r="P17"/>
    </row>
    <row r="18" spans="1:16">
      <c r="A18" s="62"/>
      <c r="B18" s="3" t="s">
        <v>40</v>
      </c>
      <c r="C18" s="18">
        <v>803</v>
      </c>
      <c r="D18" s="19">
        <v>826</v>
      </c>
      <c r="E18" s="19" t="s">
        <v>1</v>
      </c>
      <c r="F18" s="19" t="s">
        <v>1</v>
      </c>
      <c r="G18" s="20">
        <v>1558</v>
      </c>
      <c r="H18" s="33">
        <f t="shared" si="0"/>
        <v>401.5</v>
      </c>
      <c r="I18" s="34">
        <f t="shared" si="1"/>
        <v>402.303</v>
      </c>
      <c r="J18" s="34">
        <f t="shared" si="2"/>
        <v>403.10599999999999</v>
      </c>
      <c r="K18" s="34">
        <f t="shared" si="3"/>
        <v>403.90899999999999</v>
      </c>
      <c r="L18" s="34">
        <f t="shared" si="4"/>
        <v>404.71199999999999</v>
      </c>
      <c r="M18" s="35">
        <f t="shared" si="5"/>
        <v>405.51499999999999</v>
      </c>
      <c r="P18"/>
    </row>
    <row r="19" spans="1:16" ht="16.5" thickBot="1">
      <c r="A19" s="3" t="s">
        <v>38</v>
      </c>
      <c r="B19" s="30" t="s">
        <v>41</v>
      </c>
      <c r="C19" s="21">
        <v>10191</v>
      </c>
      <c r="D19" s="22" t="s">
        <v>1</v>
      </c>
      <c r="E19" s="22">
        <v>2096</v>
      </c>
      <c r="F19" s="32" t="s">
        <v>1</v>
      </c>
      <c r="G19" s="23">
        <v>886</v>
      </c>
      <c r="H19" s="39">
        <f t="shared" si="0"/>
        <v>5095.5</v>
      </c>
      <c r="I19" s="40">
        <f t="shared" si="1"/>
        <v>5105.6909999999998</v>
      </c>
      <c r="J19" s="41">
        <f t="shared" si="2"/>
        <v>5115.8819999999996</v>
      </c>
      <c r="K19" s="41">
        <f t="shared" si="3"/>
        <v>5126.0730000000003</v>
      </c>
      <c r="L19" s="41">
        <f t="shared" si="4"/>
        <v>5136.2640000000001</v>
      </c>
      <c r="M19" s="42">
        <f t="shared" si="5"/>
        <v>5146.4549999999999</v>
      </c>
      <c r="P19"/>
    </row>
    <row r="20" spans="1:16" ht="16.5" thickTop="1">
      <c r="A20" s="26"/>
      <c r="B20" s="26"/>
      <c r="C20" s="27"/>
      <c r="D20" s="27"/>
      <c r="E20" s="27"/>
      <c r="F20" s="29"/>
      <c r="G20" s="29"/>
      <c r="H20" s="25"/>
      <c r="I20" s="25"/>
      <c r="J20" s="24"/>
      <c r="K20" s="24"/>
      <c r="L20" s="24"/>
      <c r="M20" s="24"/>
      <c r="P20"/>
    </row>
    <row r="21" spans="1:16">
      <c r="A21" s="28"/>
      <c r="B21" s="26" t="s">
        <v>30</v>
      </c>
      <c r="C21" s="27"/>
      <c r="D21" s="27"/>
      <c r="E21" s="27"/>
      <c r="F21" s="29"/>
      <c r="G21" s="29"/>
      <c r="H21" s="59" t="s">
        <v>32</v>
      </c>
      <c r="I21" s="44">
        <f>ROUND(I17,0)</f>
        <v>8982</v>
      </c>
      <c r="J21" s="30" t="s">
        <v>24</v>
      </c>
      <c r="K21" s="24"/>
      <c r="L21" s="24"/>
      <c r="M21" s="24"/>
      <c r="P21"/>
    </row>
    <row r="22" spans="1:16">
      <c r="H22" s="60"/>
      <c r="I22" s="43">
        <f>ROUND(I19,0)</f>
        <v>5106</v>
      </c>
      <c r="J22" s="30" t="s">
        <v>25</v>
      </c>
    </row>
    <row r="23" spans="1:16">
      <c r="A23" s="1" t="s">
        <v>28</v>
      </c>
      <c r="B23" s="1"/>
    </row>
    <row r="24" spans="1:16">
      <c r="A24" s="1" t="s">
        <v>29</v>
      </c>
      <c r="B24" s="1"/>
    </row>
    <row r="25" spans="1:16" ht="16.5" thickBot="1">
      <c r="A25" s="1" t="s">
        <v>37</v>
      </c>
      <c r="B25" s="1"/>
    </row>
    <row r="26" spans="1:16" ht="16.5" thickBot="1">
      <c r="A26" s="1"/>
      <c r="B26" s="1"/>
      <c r="H26" s="45" t="s">
        <v>34</v>
      </c>
      <c r="I26" s="46">
        <f>I21*8</f>
        <v>71856</v>
      </c>
      <c r="J26" s="48"/>
    </row>
    <row r="27" spans="1:16" ht="16.5" thickBot="1">
      <c r="A27" s="1"/>
      <c r="B27" s="1"/>
      <c r="H27" s="45" t="s">
        <v>35</v>
      </c>
      <c r="I27" s="46">
        <f>I22*61</f>
        <v>311466</v>
      </c>
      <c r="J27" s="48"/>
    </row>
    <row r="28" spans="1:16" ht="90.75" thickBot="1">
      <c r="A28" s="1"/>
      <c r="B28" s="1"/>
      <c r="H28" s="47" t="s">
        <v>33</v>
      </c>
      <c r="I28" s="46">
        <f>SUM(I26:I27)</f>
        <v>383322</v>
      </c>
      <c r="J28" s="49"/>
    </row>
    <row r="29" spans="1:16">
      <c r="A29" s="1"/>
      <c r="B29" s="1"/>
    </row>
    <row r="30" spans="1:16">
      <c r="A30" s="1"/>
      <c r="B30" s="1"/>
    </row>
    <row r="31" spans="1:16">
      <c r="A31" s="1"/>
      <c r="B31" s="1"/>
    </row>
    <row r="32" spans="1:16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</sheetData>
  <mergeCells count="6">
    <mergeCell ref="A5:A8"/>
    <mergeCell ref="A9:A15"/>
    <mergeCell ref="C2:G2"/>
    <mergeCell ref="H2:M2"/>
    <mergeCell ref="H21:H22"/>
    <mergeCell ref="A17:A18"/>
  </mergeCells>
  <phoneticPr fontId="3" type="noConversion"/>
  <pageMargins left="0.75" right="0.75" top="1" bottom="1" header="0.5" footer="0.5"/>
  <pageSetup paperSize="5" scale="41" orientation="landscape" r:id="rId1"/>
  <headerFooter alignWithMargins="0">
    <oddHeader>&amp;C&amp;"Arial,Bold"&amp;12Municipal Permit Fee Calculations</oddHeader>
    <oddFooter>&amp;L&amp;Z&amp;F&amp;R&amp;P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Development</vt:lpstr>
    </vt:vector>
  </TitlesOfParts>
  <Company>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sbiorn</dc:creator>
  <cp:lastModifiedBy>C.Clipper</cp:lastModifiedBy>
  <cp:lastPrinted>2011-01-13T22:10:12Z</cp:lastPrinted>
  <dcterms:created xsi:type="dcterms:W3CDTF">2007-08-29T16:37:22Z</dcterms:created>
  <dcterms:modified xsi:type="dcterms:W3CDTF">2013-02-07T18:18:44Z</dcterms:modified>
</cp:coreProperties>
</file>