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270" windowWidth="19260" windowHeight="6405" activeTab="5"/>
  </bookViews>
  <sheets>
    <sheet name="Fee Increase Calculation" sheetId="7" r:id="rId1"/>
    <sheet name="70A,70B" sheetId="2" r:id="rId2"/>
    <sheet name="70C" sheetId="3" r:id="rId3"/>
    <sheet name="70D,70E,70F" sheetId="6" r:id="rId4"/>
    <sheet name="70G,70H" sheetId="4" r:id="rId5"/>
    <sheet name="9D" sheetId="5" r:id="rId6"/>
  </sheets>
  <definedNames>
    <definedName name="_xlnm.Print_Area" localSheetId="1">'70A,70B'!$A$1:$U$38</definedName>
    <definedName name="_xlnm.Print_Area" localSheetId="3">'70D,70E,70F'!$A$1:$H$35</definedName>
  </definedNames>
  <calcPr calcId="125725"/>
</workbook>
</file>

<file path=xl/calcChain.xml><?xml version="1.0" encoding="utf-8"?>
<calcChain xmlns="http://schemas.openxmlformats.org/spreadsheetml/2006/main">
  <c r="A7" i="7"/>
  <c r="C31" i="6" l="1"/>
  <c r="C32"/>
  <c r="C33"/>
  <c r="C34"/>
  <c r="C35"/>
  <c r="C30"/>
  <c r="D30" s="1"/>
  <c r="D66" s="1"/>
  <c r="C24"/>
  <c r="C23"/>
  <c r="D23" s="1"/>
  <c r="C7"/>
  <c r="C8"/>
  <c r="C9"/>
  <c r="C10"/>
  <c r="C11"/>
  <c r="C12"/>
  <c r="C13"/>
  <c r="C14"/>
  <c r="C15"/>
  <c r="C16"/>
  <c r="C17"/>
  <c r="C18"/>
  <c r="C19"/>
  <c r="C6"/>
  <c r="D6" s="1"/>
  <c r="D32"/>
  <c r="D68" s="1"/>
  <c r="D34"/>
  <c r="D70" s="1"/>
  <c r="D24"/>
  <c r="D60" s="1"/>
  <c r="AC57"/>
  <c r="AA57"/>
  <c r="Y57"/>
  <c r="AC56"/>
  <c r="Z56"/>
  <c r="Y56"/>
  <c r="AC55"/>
  <c r="Z55"/>
  <c r="Y55"/>
  <c r="D55"/>
  <c r="AC54"/>
  <c r="AA54"/>
  <c r="Y54"/>
  <c r="D54"/>
  <c r="AC53"/>
  <c r="AB53"/>
  <c r="Z53"/>
  <c r="Y53"/>
  <c r="D53"/>
  <c r="AC52"/>
  <c r="AB52"/>
  <c r="Z52"/>
  <c r="Y52"/>
  <c r="D52"/>
  <c r="AC51"/>
  <c r="AB51"/>
  <c r="Z51"/>
  <c r="Y51"/>
  <c r="D51"/>
  <c r="AC50"/>
  <c r="AB50"/>
  <c r="AA50"/>
  <c r="Z50"/>
  <c r="Y50"/>
  <c r="D50"/>
  <c r="AC49"/>
  <c r="AB49"/>
  <c r="AA49"/>
  <c r="Z49"/>
  <c r="Y49"/>
  <c r="D49"/>
  <c r="AC48"/>
  <c r="AB48"/>
  <c r="AA48"/>
  <c r="Z48"/>
  <c r="Y48"/>
  <c r="D48"/>
  <c r="AC47"/>
  <c r="AB47"/>
  <c r="AA47"/>
  <c r="Z47"/>
  <c r="Y47"/>
  <c r="D47"/>
  <c r="AC46"/>
  <c r="AB46"/>
  <c r="Z46"/>
  <c r="Y46"/>
  <c r="D46"/>
  <c r="AC45"/>
  <c r="AB45"/>
  <c r="Z45"/>
  <c r="Y45"/>
  <c r="D45"/>
  <c r="AC44"/>
  <c r="AB44"/>
  <c r="Z44"/>
  <c r="Y44"/>
  <c r="D44"/>
  <c r="AC43"/>
  <c r="AB43"/>
  <c r="Z43"/>
  <c r="Y43"/>
  <c r="D43"/>
  <c r="AC42"/>
  <c r="AB42"/>
  <c r="AA42"/>
  <c r="Y42"/>
  <c r="D42"/>
  <c r="D35"/>
  <c r="D71" s="1"/>
  <c r="D33"/>
  <c r="D69" s="1"/>
  <c r="D31"/>
  <c r="D67" s="1"/>
  <c r="D19"/>
  <c r="D18"/>
  <c r="D17"/>
  <c r="D16"/>
  <c r="D15"/>
  <c r="D14"/>
  <c r="D13"/>
  <c r="D12"/>
  <c r="D11"/>
  <c r="D10"/>
  <c r="D9"/>
  <c r="D8"/>
  <c r="D7"/>
  <c r="O57"/>
  <c r="L57"/>
  <c r="J57"/>
  <c r="H57"/>
  <c r="N56"/>
  <c r="L56"/>
  <c r="I56"/>
  <c r="H56"/>
  <c r="N55"/>
  <c r="L55"/>
  <c r="I55"/>
  <c r="H55"/>
  <c r="J54"/>
  <c r="K53"/>
  <c r="H53"/>
  <c r="L52"/>
  <c r="K52"/>
  <c r="I52"/>
  <c r="H52"/>
  <c r="K51"/>
  <c r="H51"/>
  <c r="K50"/>
  <c r="I50"/>
  <c r="K49"/>
  <c r="I49"/>
  <c r="K48"/>
  <c r="I48"/>
  <c r="K47"/>
  <c r="I47"/>
  <c r="P46"/>
  <c r="L46"/>
  <c r="K46"/>
  <c r="I46"/>
  <c r="H46"/>
  <c r="L45"/>
  <c r="K45"/>
  <c r="I45"/>
  <c r="H45"/>
  <c r="L44"/>
  <c r="K44"/>
  <c r="I44"/>
  <c r="H44"/>
  <c r="L43"/>
  <c r="K43"/>
  <c r="I43"/>
  <c r="H43"/>
  <c r="L42"/>
  <c r="K42"/>
  <c r="J42"/>
  <c r="H42"/>
  <c r="M23" i="5"/>
  <c r="S23" s="1"/>
  <c r="M24"/>
  <c r="S24" s="1"/>
  <c r="M25"/>
  <c r="S25" s="1"/>
  <c r="M26"/>
  <c r="S26" s="1"/>
  <c r="M27"/>
  <c r="S27" s="1"/>
  <c r="M28"/>
  <c r="S28" s="1"/>
  <c r="M22"/>
  <c r="S22" s="1"/>
  <c r="L11"/>
  <c r="R11" s="1"/>
  <c r="L12"/>
  <c r="R12" s="1"/>
  <c r="L13"/>
  <c r="R13" s="1"/>
  <c r="L14"/>
  <c r="R14" s="1"/>
  <c r="L15"/>
  <c r="R15" s="1"/>
  <c r="L16"/>
  <c r="R16" s="1"/>
  <c r="L17"/>
  <c r="R17" s="1"/>
  <c r="L18"/>
  <c r="R18" s="1"/>
  <c r="L19"/>
  <c r="R19" s="1"/>
  <c r="L20"/>
  <c r="R20" s="1"/>
  <c r="L21"/>
  <c r="R21" s="1"/>
  <c r="L10"/>
  <c r="R10" s="1"/>
  <c r="K6"/>
  <c r="Q6" s="1"/>
  <c r="K7"/>
  <c r="Q7" s="1"/>
  <c r="K8"/>
  <c r="Q8" s="1"/>
  <c r="K9"/>
  <c r="Q9" s="1"/>
  <c r="K5"/>
  <c r="Q5" s="1"/>
  <c r="J6"/>
  <c r="P6" s="1"/>
  <c r="J7"/>
  <c r="P7" s="1"/>
  <c r="J8"/>
  <c r="P8" s="1"/>
  <c r="J9"/>
  <c r="P9" s="1"/>
  <c r="J5"/>
  <c r="P5" s="1"/>
  <c r="I6"/>
  <c r="O6" s="1"/>
  <c r="I7"/>
  <c r="O7" s="1"/>
  <c r="I8"/>
  <c r="O8" s="1"/>
  <c r="I9"/>
  <c r="O9" s="1"/>
  <c r="I5"/>
  <c r="O5" s="1"/>
  <c r="H29"/>
  <c r="N29" s="1"/>
  <c r="K23" i="4"/>
  <c r="G22"/>
  <c r="I22" s="1"/>
  <c r="F22"/>
  <c r="L23" s="1"/>
  <c r="L37" i="2"/>
  <c r="Q37" s="1"/>
  <c r="L38"/>
  <c r="Q38" s="1"/>
  <c r="L36"/>
  <c r="Q36" s="1"/>
  <c r="K37"/>
  <c r="P37" s="1"/>
  <c r="K38"/>
  <c r="P38" s="1"/>
  <c r="K36"/>
  <c r="P36" s="1"/>
  <c r="J37"/>
  <c r="O37" s="1"/>
  <c r="J38"/>
  <c r="O38" s="1"/>
  <c r="J36"/>
  <c r="O36" s="1"/>
  <c r="L33"/>
  <c r="Q33" s="1"/>
  <c r="L34"/>
  <c r="Q34" s="1"/>
  <c r="L32"/>
  <c r="Q32" s="1"/>
  <c r="J33"/>
  <c r="O33" s="1"/>
  <c r="J32"/>
  <c r="O32" s="1"/>
  <c r="I37"/>
  <c r="N37" s="1"/>
  <c r="I38"/>
  <c r="N38" s="1"/>
  <c r="I36"/>
  <c r="N36" s="1"/>
  <c r="L31"/>
  <c r="Q31" s="1"/>
  <c r="K30"/>
  <c r="P30" s="1"/>
  <c r="J31"/>
  <c r="O31" s="1"/>
  <c r="I30"/>
  <c r="N30" s="1"/>
  <c r="L27"/>
  <c r="Q27" s="1"/>
  <c r="L28"/>
  <c r="Q28" s="1"/>
  <c r="L26"/>
  <c r="Q26" s="1"/>
  <c r="K26"/>
  <c r="P26" s="1"/>
  <c r="J27"/>
  <c r="O27" s="1"/>
  <c r="J28"/>
  <c r="O28" s="1"/>
  <c r="J26"/>
  <c r="O26" s="1"/>
  <c r="I26"/>
  <c r="N26" s="1"/>
  <c r="L21"/>
  <c r="Q21" s="1"/>
  <c r="L22"/>
  <c r="Q22" s="1"/>
  <c r="L23"/>
  <c r="Q23" s="1"/>
  <c r="L24"/>
  <c r="Q24" s="1"/>
  <c r="L20"/>
  <c r="Q20" s="1"/>
  <c r="K21"/>
  <c r="P21" s="1"/>
  <c r="K22"/>
  <c r="P22" s="1"/>
  <c r="K23"/>
  <c r="P23" s="1"/>
  <c r="K24"/>
  <c r="P24" s="1"/>
  <c r="K20"/>
  <c r="P20" s="1"/>
  <c r="J21"/>
  <c r="O21" s="1"/>
  <c r="J22"/>
  <c r="O22" s="1"/>
  <c r="J23"/>
  <c r="O23" s="1"/>
  <c r="J24"/>
  <c r="O24" s="1"/>
  <c r="J20"/>
  <c r="O20" s="1"/>
  <c r="I21"/>
  <c r="N21" s="1"/>
  <c r="I22"/>
  <c r="N22" s="1"/>
  <c r="I23"/>
  <c r="N23" s="1"/>
  <c r="I24"/>
  <c r="N24" s="1"/>
  <c r="I20"/>
  <c r="N20" s="1"/>
  <c r="L16"/>
  <c r="Q16" s="1"/>
  <c r="L17"/>
  <c r="Q17" s="1"/>
  <c r="L18"/>
  <c r="Q18" s="1"/>
  <c r="L15"/>
  <c r="Q15" s="1"/>
  <c r="K18"/>
  <c r="P18" s="1"/>
  <c r="I18"/>
  <c r="N18" s="1"/>
  <c r="J16"/>
  <c r="O16" s="1"/>
  <c r="J17"/>
  <c r="O17" s="1"/>
  <c r="J18"/>
  <c r="O18" s="1"/>
  <c r="J15"/>
  <c r="O15" s="1"/>
  <c r="K13"/>
  <c r="P13" s="1"/>
  <c r="I13"/>
  <c r="N13" s="1"/>
  <c r="L8"/>
  <c r="Q8" s="1"/>
  <c r="L9"/>
  <c r="Q9" s="1"/>
  <c r="L7"/>
  <c r="Q7" s="1"/>
  <c r="K8"/>
  <c r="P8" s="1"/>
  <c r="K7"/>
  <c r="P7" s="1"/>
  <c r="J8"/>
  <c r="O8" s="1"/>
  <c r="J7"/>
  <c r="O7" s="1"/>
  <c r="I8"/>
  <c r="N8" s="1"/>
  <c r="I7"/>
  <c r="N7" s="1"/>
  <c r="H8"/>
  <c r="M8" s="1"/>
  <c r="H9"/>
  <c r="M9" s="1"/>
  <c r="H7"/>
  <c r="M7" s="1"/>
  <c r="H47" i="6" l="1"/>
  <c r="J47"/>
  <c r="L47"/>
  <c r="P47"/>
  <c r="H48"/>
  <c r="J48"/>
  <c r="L48"/>
  <c r="P48"/>
  <c r="H49"/>
  <c r="J49"/>
  <c r="L49"/>
  <c r="P49"/>
  <c r="H50"/>
  <c r="J50"/>
  <c r="L50"/>
  <c r="P50"/>
  <c r="M54"/>
  <c r="Q54"/>
  <c r="H7"/>
  <c r="H6"/>
  <c r="N47"/>
  <c r="N48"/>
  <c r="N49"/>
  <c r="N50"/>
  <c r="N51"/>
  <c r="Q51"/>
  <c r="N53"/>
  <c r="Q53"/>
  <c r="T54"/>
  <c r="D59"/>
  <c r="H24"/>
  <c r="H23"/>
  <c r="I51"/>
  <c r="L51"/>
  <c r="I53"/>
  <c r="L53"/>
  <c r="H54"/>
  <c r="L54"/>
  <c r="O54"/>
  <c r="H22" i="4"/>
  <c r="G25"/>
  <c r="I25" s="1"/>
  <c r="G26"/>
  <c r="I26" s="1"/>
  <c r="G27"/>
  <c r="I27" s="1"/>
  <c r="G28"/>
  <c r="I28" s="1"/>
  <c r="G29"/>
  <c r="I29" s="1"/>
  <c r="G30"/>
  <c r="I30" s="1"/>
  <c r="G31"/>
  <c r="I31" s="1"/>
  <c r="G32"/>
  <c r="I32" s="1"/>
  <c r="G35"/>
  <c r="I35" s="1"/>
  <c r="G24"/>
  <c r="I24" s="1"/>
  <c r="G19"/>
  <c r="I19" s="1"/>
  <c r="G20"/>
  <c r="I20" s="1"/>
  <c r="G21"/>
  <c r="I21" s="1"/>
  <c r="G23"/>
  <c r="I23" s="1"/>
  <c r="G18"/>
  <c r="I18" s="1"/>
  <c r="G11"/>
  <c r="I11" s="1"/>
  <c r="G12"/>
  <c r="I12" s="1"/>
  <c r="G13"/>
  <c r="I13" s="1"/>
  <c r="G14"/>
  <c r="I14" s="1"/>
  <c r="G15"/>
  <c r="I15" s="1"/>
  <c r="G16"/>
  <c r="I16" s="1"/>
  <c r="F25"/>
  <c r="H25" s="1"/>
  <c r="F26"/>
  <c r="H26" s="1"/>
  <c r="F27"/>
  <c r="H27" s="1"/>
  <c r="F28"/>
  <c r="H28" s="1"/>
  <c r="F29"/>
  <c r="H29" s="1"/>
  <c r="F30"/>
  <c r="H30" s="1"/>
  <c r="F31"/>
  <c r="H31" s="1"/>
  <c r="F32"/>
  <c r="H32" s="1"/>
  <c r="F35"/>
  <c r="H35" s="1"/>
  <c r="F24"/>
  <c r="H24" s="1"/>
  <c r="F19"/>
  <c r="H19" s="1"/>
  <c r="F20"/>
  <c r="H20" s="1"/>
  <c r="F21"/>
  <c r="H21" s="1"/>
  <c r="F23"/>
  <c r="H23" s="1"/>
  <c r="F18"/>
  <c r="H18" s="1"/>
  <c r="F11"/>
  <c r="H11" s="1"/>
  <c r="F12"/>
  <c r="H12" s="1"/>
  <c r="F13"/>
  <c r="H13" s="1"/>
  <c r="F14"/>
  <c r="H14" s="1"/>
  <c r="F15"/>
  <c r="H15" s="1"/>
  <c r="F16"/>
  <c r="H16" s="1"/>
  <c r="F5"/>
  <c r="H5" s="1"/>
  <c r="F6"/>
  <c r="H6" s="1"/>
  <c r="F4"/>
  <c r="H4" s="1"/>
  <c r="M17" i="3"/>
  <c r="M18"/>
  <c r="M19"/>
  <c r="M20"/>
  <c r="M6"/>
  <c r="M7"/>
  <c r="M8"/>
  <c r="M9"/>
  <c r="M10"/>
  <c r="M11"/>
  <c r="M12"/>
  <c r="M13"/>
  <c r="M14"/>
  <c r="M15"/>
  <c r="M16"/>
  <c r="M5"/>
  <c r="L6"/>
  <c r="L7"/>
  <c r="L8"/>
  <c r="L9"/>
  <c r="L10"/>
  <c r="L11"/>
  <c r="L12"/>
  <c r="L13"/>
  <c r="L14"/>
  <c r="L15"/>
  <c r="L16"/>
  <c r="L5"/>
  <c r="K20"/>
  <c r="K17"/>
  <c r="K34" s="1"/>
  <c r="K13"/>
  <c r="K12"/>
  <c r="K11"/>
  <c r="K10"/>
  <c r="K5"/>
  <c r="K22" s="1"/>
  <c r="J19"/>
  <c r="J18"/>
  <c r="J7"/>
  <c r="J8"/>
  <c r="J9"/>
  <c r="J10"/>
  <c r="J11"/>
  <c r="J12"/>
  <c r="J13"/>
  <c r="J14"/>
  <c r="J15"/>
  <c r="J16"/>
  <c r="J6"/>
  <c r="J23" s="1"/>
  <c r="I6"/>
  <c r="I7"/>
  <c r="I8"/>
  <c r="I9"/>
  <c r="I10"/>
  <c r="I11"/>
  <c r="I12"/>
  <c r="I13"/>
  <c r="I14"/>
  <c r="I15"/>
  <c r="I16"/>
  <c r="I17"/>
  <c r="I18"/>
  <c r="I19"/>
  <c r="I20"/>
  <c r="I5"/>
  <c r="N5" l="1"/>
  <c r="I22"/>
  <c r="N20"/>
  <c r="I37"/>
  <c r="N18"/>
  <c r="I35"/>
  <c r="N16"/>
  <c r="I33"/>
  <c r="N14"/>
  <c r="I31"/>
  <c r="N12"/>
  <c r="I29"/>
  <c r="N10"/>
  <c r="I27"/>
  <c r="N8"/>
  <c r="I25"/>
  <c r="N6"/>
  <c r="I23"/>
  <c r="O16"/>
  <c r="J33"/>
  <c r="O14"/>
  <c r="J31"/>
  <c r="O12"/>
  <c r="J29"/>
  <c r="O10"/>
  <c r="J27"/>
  <c r="O8"/>
  <c r="J25"/>
  <c r="O18"/>
  <c r="J35"/>
  <c r="P11"/>
  <c r="K28"/>
  <c r="P13"/>
  <c r="K30"/>
  <c r="P20"/>
  <c r="K37"/>
  <c r="Q16"/>
  <c r="L33"/>
  <c r="Q14"/>
  <c r="L31"/>
  <c r="Q12"/>
  <c r="L29"/>
  <c r="Q10"/>
  <c r="L27"/>
  <c r="Q8"/>
  <c r="L25"/>
  <c r="Q6"/>
  <c r="L23"/>
  <c r="R16"/>
  <c r="M33"/>
  <c r="R14"/>
  <c r="M31"/>
  <c r="R12"/>
  <c r="M29"/>
  <c r="R10"/>
  <c r="M27"/>
  <c r="R8"/>
  <c r="M25"/>
  <c r="R6"/>
  <c r="M23"/>
  <c r="R19"/>
  <c r="M36"/>
  <c r="R17"/>
  <c r="M34"/>
  <c r="F22"/>
  <c r="H22"/>
  <c r="E23"/>
  <c r="H23"/>
  <c r="E24"/>
  <c r="H24"/>
  <c r="E25"/>
  <c r="H25"/>
  <c r="E26"/>
  <c r="H26"/>
  <c r="E27"/>
  <c r="G27"/>
  <c r="D28"/>
  <c r="F28"/>
  <c r="H28"/>
  <c r="E29"/>
  <c r="G29"/>
  <c r="D30"/>
  <c r="F30"/>
  <c r="H30"/>
  <c r="E31"/>
  <c r="H31"/>
  <c r="E32"/>
  <c r="H32"/>
  <c r="E33"/>
  <c r="H33"/>
  <c r="F34"/>
  <c r="D35"/>
  <c r="H35"/>
  <c r="E36"/>
  <c r="D37"/>
  <c r="H37"/>
  <c r="P17"/>
  <c r="P5"/>
  <c r="N19"/>
  <c r="I36"/>
  <c r="N17"/>
  <c r="I34"/>
  <c r="N15"/>
  <c r="I32"/>
  <c r="N13"/>
  <c r="I30"/>
  <c r="N11"/>
  <c r="I28"/>
  <c r="N9"/>
  <c r="I26"/>
  <c r="N7"/>
  <c r="I24"/>
  <c r="O15"/>
  <c r="J32"/>
  <c r="O13"/>
  <c r="J30"/>
  <c r="O11"/>
  <c r="J28"/>
  <c r="O9"/>
  <c r="J26"/>
  <c r="O7"/>
  <c r="J24"/>
  <c r="O19"/>
  <c r="J36"/>
  <c r="P10"/>
  <c r="K27"/>
  <c r="P12"/>
  <c r="K29"/>
  <c r="Q5"/>
  <c r="L22"/>
  <c r="Q15"/>
  <c r="L32"/>
  <c r="Q13"/>
  <c r="L30"/>
  <c r="Q11"/>
  <c r="L28"/>
  <c r="Q9"/>
  <c r="L26"/>
  <c r="Q7"/>
  <c r="L24"/>
  <c r="R5"/>
  <c r="M22"/>
  <c r="R15"/>
  <c r="M32"/>
  <c r="R13"/>
  <c r="M30"/>
  <c r="R11"/>
  <c r="M28"/>
  <c r="R9"/>
  <c r="M26"/>
  <c r="R7"/>
  <c r="M24"/>
  <c r="R20"/>
  <c r="M37"/>
  <c r="R18"/>
  <c r="M35"/>
  <c r="D22"/>
  <c r="G22"/>
  <c r="D23"/>
  <c r="G23"/>
  <c r="D24"/>
  <c r="G24"/>
  <c r="D25"/>
  <c r="G25"/>
  <c r="D26"/>
  <c r="G26"/>
  <c r="D27"/>
  <c r="F27"/>
  <c r="H27"/>
  <c r="E28"/>
  <c r="G28"/>
  <c r="D29"/>
  <c r="F29"/>
  <c r="H29"/>
  <c r="E30"/>
  <c r="G30"/>
  <c r="D31"/>
  <c r="G31"/>
  <c r="D32"/>
  <c r="G32"/>
  <c r="D33"/>
  <c r="G33"/>
  <c r="D34"/>
  <c r="H34"/>
  <c r="E35"/>
  <c r="D36"/>
  <c r="H36"/>
  <c r="F37"/>
  <c r="O6"/>
  <c r="T57" i="6"/>
  <c r="M57"/>
  <c r="Q56"/>
  <c r="S55"/>
  <c r="X55"/>
  <c r="M55"/>
  <c r="N52"/>
  <c r="N46"/>
  <c r="P53"/>
  <c r="P52"/>
  <c r="P51"/>
  <c r="U46"/>
  <c r="N45"/>
  <c r="N44"/>
  <c r="N43"/>
  <c r="O42"/>
  <c r="S49"/>
  <c r="X49"/>
  <c r="S47"/>
  <c r="X47"/>
  <c r="M46"/>
  <c r="M45"/>
  <c r="M44"/>
  <c r="M43"/>
  <c r="M42"/>
  <c r="U50"/>
  <c r="Q50"/>
  <c r="O50"/>
  <c r="M50"/>
  <c r="U48"/>
  <c r="Q48"/>
  <c r="O48"/>
  <c r="M48"/>
  <c r="Q57"/>
  <c r="S56"/>
  <c r="X56"/>
  <c r="M56"/>
  <c r="Q55"/>
  <c r="Q52"/>
  <c r="Q46"/>
  <c r="M53"/>
  <c r="M52"/>
  <c r="M51"/>
  <c r="Q45"/>
  <c r="Q44"/>
  <c r="Q43"/>
  <c r="Q42"/>
  <c r="V53"/>
  <c r="X53"/>
  <c r="S53"/>
  <c r="V51"/>
  <c r="X51"/>
  <c r="S51"/>
  <c r="S50"/>
  <c r="X50"/>
  <c r="S48"/>
  <c r="X48"/>
  <c r="P45"/>
  <c r="P44"/>
  <c r="P43"/>
  <c r="P42"/>
  <c r="V54"/>
  <c r="W54"/>
  <c r="R54"/>
  <c r="U49"/>
  <c r="Q49"/>
  <c r="O49"/>
  <c r="M49"/>
  <c r="U47"/>
  <c r="Q47"/>
  <c r="O47"/>
  <c r="M47"/>
  <c r="G10" i="4"/>
  <c r="I10" s="1"/>
  <c r="M12" s="1"/>
  <c r="F10"/>
  <c r="H10" s="1"/>
  <c r="M10" s="1"/>
  <c r="Q52" i="3" l="1"/>
  <c r="U52"/>
  <c r="Q53"/>
  <c r="U53"/>
  <c r="R47" i="6"/>
  <c r="W47"/>
  <c r="V47"/>
  <c r="T49"/>
  <c r="U43"/>
  <c r="U45"/>
  <c r="V42"/>
  <c r="V44"/>
  <c r="R51"/>
  <c r="W51"/>
  <c r="R52"/>
  <c r="W52"/>
  <c r="V46"/>
  <c r="V55"/>
  <c r="W48"/>
  <c r="R48"/>
  <c r="V48"/>
  <c r="W50"/>
  <c r="R50"/>
  <c r="V50"/>
  <c r="R43"/>
  <c r="W43"/>
  <c r="R45"/>
  <c r="W45"/>
  <c r="S43"/>
  <c r="X43"/>
  <c r="X45"/>
  <c r="S45"/>
  <c r="U51"/>
  <c r="U53"/>
  <c r="S52"/>
  <c r="X52"/>
  <c r="V56"/>
  <c r="T47"/>
  <c r="R49"/>
  <c r="W49"/>
  <c r="V49"/>
  <c r="U42"/>
  <c r="U44"/>
  <c r="V43"/>
  <c r="V45"/>
  <c r="R53"/>
  <c r="W53"/>
  <c r="V52"/>
  <c r="R56"/>
  <c r="W56"/>
  <c r="V57"/>
  <c r="T48"/>
  <c r="T50"/>
  <c r="R42"/>
  <c r="R44"/>
  <c r="W44"/>
  <c r="R46"/>
  <c r="W46"/>
  <c r="T42"/>
  <c r="S44"/>
  <c r="X44"/>
  <c r="U52"/>
  <c r="S46"/>
  <c r="X46"/>
  <c r="R55"/>
  <c r="W55"/>
  <c r="R57"/>
  <c r="W57"/>
  <c r="U13" i="2"/>
  <c r="M13" i="4"/>
  <c r="U8" i="2"/>
  <c r="O30" i="3"/>
  <c r="O33"/>
  <c r="O32"/>
  <c r="O31"/>
  <c r="O29"/>
  <c r="O28"/>
  <c r="O27"/>
  <c r="O26"/>
  <c r="O25"/>
  <c r="O24"/>
  <c r="R34"/>
  <c r="R35"/>
  <c r="R36"/>
  <c r="R37"/>
  <c r="P37"/>
  <c r="O36"/>
  <c r="O35"/>
  <c r="P34"/>
  <c r="P30"/>
  <c r="P29"/>
  <c r="P28"/>
  <c r="P27"/>
  <c r="Q23"/>
  <c r="Q24"/>
  <c r="Q25"/>
  <c r="Q26"/>
  <c r="Q27"/>
  <c r="Q28"/>
  <c r="Q29"/>
  <c r="Q30"/>
  <c r="Q31"/>
  <c r="Q32"/>
  <c r="Q33"/>
  <c r="Q22"/>
  <c r="R23"/>
  <c r="R24"/>
  <c r="R25"/>
  <c r="R26"/>
  <c r="R27"/>
  <c r="R28"/>
  <c r="R29"/>
  <c r="R30"/>
  <c r="R31"/>
  <c r="R32"/>
  <c r="R33"/>
  <c r="R22"/>
  <c r="N23"/>
  <c r="N24"/>
  <c r="N25"/>
  <c r="N26"/>
  <c r="N27"/>
  <c r="N28"/>
  <c r="N29"/>
  <c r="N30"/>
  <c r="N31"/>
  <c r="N32"/>
  <c r="N33"/>
  <c r="N34"/>
  <c r="N35"/>
  <c r="N36"/>
  <c r="N37"/>
  <c r="AA27"/>
  <c r="AA29"/>
  <c r="Z34"/>
  <c r="AB36"/>
  <c r="X37"/>
  <c r="AB37"/>
  <c r="V23"/>
  <c r="W23"/>
  <c r="V24"/>
  <c r="W24"/>
  <c r="V25"/>
  <c r="W25"/>
  <c r="V26"/>
  <c r="W26"/>
  <c r="U27"/>
  <c r="V27"/>
  <c r="W27"/>
  <c r="U28"/>
  <c r="V28"/>
  <c r="W28"/>
  <c r="U29"/>
  <c r="V29"/>
  <c r="W29"/>
  <c r="U30"/>
  <c r="V30"/>
  <c r="W30"/>
  <c r="V31"/>
  <c r="W31"/>
  <c r="V32"/>
  <c r="W32"/>
  <c r="V33"/>
  <c r="W33"/>
  <c r="U34"/>
  <c r="W34"/>
  <c r="W35"/>
  <c r="W36"/>
  <c r="U37"/>
  <c r="W37"/>
  <c r="U22"/>
  <c r="V22"/>
  <c r="W22"/>
  <c r="T23"/>
  <c r="T24"/>
  <c r="T25"/>
  <c r="T26"/>
  <c r="T27"/>
  <c r="T28"/>
  <c r="T29"/>
  <c r="T30"/>
  <c r="T31"/>
  <c r="T32"/>
  <c r="T33"/>
  <c r="T35"/>
  <c r="T36"/>
  <c r="T22"/>
  <c r="S23"/>
  <c r="S24"/>
  <c r="S25"/>
  <c r="S26"/>
  <c r="S27"/>
  <c r="S28"/>
  <c r="S29"/>
  <c r="S30"/>
  <c r="S31"/>
  <c r="S32"/>
  <c r="S33"/>
  <c r="S34"/>
  <c r="S35"/>
  <c r="S36"/>
  <c r="S37"/>
  <c r="S22"/>
  <c r="Z37"/>
  <c r="AB34"/>
  <c r="Z30"/>
  <c r="Z29"/>
  <c r="Z28"/>
  <c r="Z27"/>
  <c r="Z22"/>
  <c r="AA22"/>
  <c r="AB22"/>
  <c r="AB33"/>
  <c r="AB32"/>
  <c r="AB31"/>
  <c r="AB30"/>
  <c r="AB29"/>
  <c r="AB28"/>
  <c r="AB27"/>
  <c r="AB26"/>
  <c r="AB25"/>
  <c r="AB24"/>
  <c r="AB23"/>
  <c r="AA33"/>
  <c r="AA32"/>
  <c r="AA31"/>
  <c r="AA30"/>
  <c r="AA28"/>
  <c r="AA26"/>
  <c r="AA25"/>
  <c r="AA24"/>
  <c r="AA23"/>
  <c r="Y33"/>
  <c r="Y32"/>
  <c r="Y31"/>
  <c r="Y30"/>
  <c r="Y29"/>
  <c r="Y28"/>
  <c r="Y27"/>
  <c r="Y26"/>
  <c r="Y25"/>
  <c r="Y24"/>
  <c r="Y23"/>
  <c r="X23"/>
  <c r="X24"/>
  <c r="X25"/>
  <c r="X26"/>
  <c r="X27"/>
  <c r="X28"/>
  <c r="X29"/>
  <c r="X30"/>
  <c r="X31"/>
  <c r="X32"/>
  <c r="X33"/>
  <c r="X34"/>
  <c r="X22"/>
  <c r="W42" i="6" l="1"/>
  <c r="M11" i="4"/>
  <c r="U7" i="2"/>
  <c r="U14"/>
  <c r="N22" i="3"/>
  <c r="P22"/>
  <c r="O23"/>
  <c r="X36"/>
  <c r="Y36"/>
  <c r="Y35"/>
  <c r="AB35"/>
  <c r="X35"/>
</calcChain>
</file>

<file path=xl/comments1.xml><?xml version="1.0" encoding="utf-8"?>
<comments xmlns="http://schemas.openxmlformats.org/spreadsheetml/2006/main">
  <authors>
    <author>sbiorn</author>
    <author>C.Clipper</author>
  </authors>
  <commentList>
    <comment ref="F17" authorId="0">
      <text>
        <r>
          <rPr>
            <b/>
            <sz val="8"/>
            <color indexed="81"/>
            <rFont val="Tahoma"/>
            <family val="2"/>
          </rPr>
          <t>sbiorn:</t>
        </r>
        <r>
          <rPr>
            <sz val="8"/>
            <color indexed="81"/>
            <rFont val="Tahoma"/>
            <family val="2"/>
          </rPr>
          <t xml:space="preserve">
This fee is set in statute and is not subject to this fee increase.
</t>
        </r>
      </text>
    </comment>
    <comment ref="G17" authorId="0">
      <text>
        <r>
          <rPr>
            <b/>
            <sz val="8"/>
            <color indexed="81"/>
            <rFont val="Tahoma"/>
            <family val="2"/>
          </rPr>
          <t>sbiorn:</t>
        </r>
        <r>
          <rPr>
            <sz val="8"/>
            <color indexed="81"/>
            <rFont val="Tahoma"/>
            <family val="2"/>
          </rPr>
          <t xml:space="preserve">
This fee is set in statute and is not subject to this fee increase.</t>
        </r>
      </text>
    </comment>
    <comment ref="D22" authorId="1">
      <text>
        <r>
          <rPr>
            <b/>
            <sz val="10"/>
            <color indexed="81"/>
            <rFont val="Tahoma"/>
            <family val="2"/>
          </rPr>
          <t>C.Clipper:</t>
        </r>
        <r>
          <rPr>
            <sz val="10"/>
            <color indexed="81"/>
            <rFont val="Tahoma"/>
            <family val="2"/>
          </rPr>
          <t xml:space="preserve">
New Fee; didn't exist previously. </t>
        </r>
      </text>
    </comment>
    <comment ref="D33" authorId="1">
      <text>
        <r>
          <rPr>
            <b/>
            <sz val="9"/>
            <color indexed="81"/>
            <rFont val="Tahoma"/>
            <family val="2"/>
          </rPr>
          <t>C.Clipper:</t>
        </r>
        <r>
          <rPr>
            <sz val="9"/>
            <color indexed="81"/>
            <rFont val="Tahoma"/>
            <family val="2"/>
          </rPr>
          <t xml:space="preserve">
Graywater fees effective September 2011.  No fee increase for 2012 rulemaking. Continue no fee increase for 2013 rulemaking. </t>
        </r>
      </text>
    </comment>
  </commentList>
</comments>
</file>

<file path=xl/sharedStrings.xml><?xml version="1.0" encoding="utf-8"?>
<sst xmlns="http://schemas.openxmlformats.org/spreadsheetml/2006/main" count="453" uniqueCount="245">
  <si>
    <t>Disposal system plan review</t>
  </si>
  <si>
    <t xml:space="preserve">Site inspection and evaluation </t>
  </si>
  <si>
    <t>Permit Transfer</t>
  </si>
  <si>
    <t xml:space="preserve">No. </t>
  </si>
  <si>
    <t>Description</t>
  </si>
  <si>
    <t>New Permit Application Fee</t>
  </si>
  <si>
    <t>Annual Fee</t>
  </si>
  <si>
    <t>NPDES</t>
  </si>
  <si>
    <t>Cooling water/heat pumps</t>
  </si>
  <si>
    <t>Filter Backwash</t>
  </si>
  <si>
    <t>Fish Hatcheries</t>
  </si>
  <si>
    <t>Log Ponds</t>
  </si>
  <si>
    <t>Boiler blowdown</t>
  </si>
  <si>
    <t>WPCF</t>
  </si>
  <si>
    <t>Offstream placer mining – processing less than 5 cubic yards of material per day, or less than 1500 cubic yards per year.</t>
  </si>
  <si>
    <t>Offstream placer mining – processing 1,500 cubic yards or more of material per year.</t>
  </si>
  <si>
    <t>700-PM</t>
  </si>
  <si>
    <t>Suction dredges – 4 inches or greater in diameter.</t>
  </si>
  <si>
    <t>900-J</t>
  </si>
  <si>
    <t>Seafood processing</t>
  </si>
  <si>
    <t>Gravel mining</t>
  </si>
  <si>
    <t>Storm Water:  Sand, gravel, and other non-metallic mining (SIC 14)</t>
  </si>
  <si>
    <t>1200A</t>
  </si>
  <si>
    <t>Storm Water:  Construction activities – 1 acre or more</t>
  </si>
  <si>
    <t>1200C</t>
  </si>
  <si>
    <t>Storm Water: Construction activities performed by public agencies – 1 acre or more</t>
  </si>
  <si>
    <t>1200CA</t>
  </si>
  <si>
    <t>Stormwater: industrial stormwater discharge to Columbia Slough</t>
  </si>
  <si>
    <t>1200COLS</t>
  </si>
  <si>
    <t>Stormwater: Industrial</t>
  </si>
  <si>
    <t>1200Z</t>
  </si>
  <si>
    <t>Wineries and seasonal fresh pack operations whose wastewater flow does not exceed 25,000 gallons per day and is only dis posed of by land irrigation.</t>
  </si>
  <si>
    <t>1400A</t>
  </si>
  <si>
    <t xml:space="preserve">Wineries and small food processors not eligible for a 1400A general permit. </t>
  </si>
  <si>
    <t>1400B</t>
  </si>
  <si>
    <t>Petroleum hydrocarbon clean-up</t>
  </si>
  <si>
    <t>1500A</t>
  </si>
  <si>
    <t>1500B</t>
  </si>
  <si>
    <t>Vehicle  &amp; equipment wash water</t>
  </si>
  <si>
    <t>1700A</t>
  </si>
  <si>
    <t>Vehicle &amp; equipment wash water</t>
  </si>
  <si>
    <t>1700B</t>
  </si>
  <si>
    <t>Non-contact geothermal heat exchange</t>
  </si>
  <si>
    <t>Class</t>
  </si>
  <si>
    <t>Minor Modification</t>
  </si>
  <si>
    <t>Tier 1</t>
  </si>
  <si>
    <t>Tier 2</t>
  </si>
  <si>
    <t>Special WPCF Permits issued pursuant to OAR 340-045-0061</t>
  </si>
  <si>
    <t>N/A</t>
  </si>
  <si>
    <t>Type</t>
  </si>
  <si>
    <t>NPDES Tier 1</t>
  </si>
  <si>
    <t>NPDES Tier 2</t>
  </si>
  <si>
    <t>WPCF Tier 1</t>
  </si>
  <si>
    <t>WPCF Tier 2</t>
  </si>
  <si>
    <t>B01</t>
  </si>
  <si>
    <t>Pulp, paper, and other fiber pulping industry.</t>
  </si>
  <si>
    <t>Food/beverage processing - includes produce, meat, poultry, seafood, dairy for human/pet/livestock consumption.</t>
  </si>
  <si>
    <t>B02</t>
  </si>
  <si>
    <t xml:space="preserve">  Washing/Packing only</t>
  </si>
  <si>
    <t>B03</t>
  </si>
  <si>
    <t xml:space="preserve">  Processing – small.  Flow ≤ 0.1 MGD</t>
  </si>
  <si>
    <t>B04</t>
  </si>
  <si>
    <t xml:space="preserve">  Processing – medium.  0.1 MGD &lt; Flow &lt; 1 MGD </t>
  </si>
  <si>
    <t>B05</t>
  </si>
  <si>
    <t xml:space="preserve">  Processing – large and complex.  Flow ≥ 1 MGD</t>
  </si>
  <si>
    <t>Primary aluminum smelting and/or refining</t>
  </si>
  <si>
    <t>B06</t>
  </si>
  <si>
    <t xml:space="preserve">  Aluminum</t>
  </si>
  <si>
    <t>B07</t>
  </si>
  <si>
    <t xml:space="preserve">  Non-ferrous metals utilizing sand chlorination separation facilities</t>
  </si>
  <si>
    <t>B08</t>
  </si>
  <si>
    <t xml:space="preserve">  Ferrous and non-ferrous metals not elsewhere classified above</t>
  </si>
  <si>
    <t>B09</t>
  </si>
  <si>
    <t>Chemical manufacturing with discharge of process wastewater</t>
  </si>
  <si>
    <t>B10</t>
  </si>
  <si>
    <t>Cooling water discharges in excess of 20,000 BTU/sec</t>
  </si>
  <si>
    <t>Mining Operations – includes aggregate/ore processing</t>
  </si>
  <si>
    <t>B11</t>
  </si>
  <si>
    <t xml:space="preserve">  Large (over 500,000 cubic yards per year and/or involving chemical leaching)</t>
  </si>
  <si>
    <t>B12</t>
  </si>
  <si>
    <t xml:space="preserve">  Medium (100,000 to 500,000 cubic yards per year) </t>
  </si>
  <si>
    <t>B13</t>
  </si>
  <si>
    <t xml:space="preserve">  Small - small (less than 100,000 cubic yards per year) </t>
  </si>
  <si>
    <t xml:space="preserve">All facilities not elsewhere classified which dispose of process wastewater (includes remediated groundwater) </t>
  </si>
  <si>
    <t>B14</t>
  </si>
  <si>
    <t xml:space="preserve">  Tier 1 sources </t>
  </si>
  <si>
    <t>B15</t>
  </si>
  <si>
    <t xml:space="preserve">  Tier 2 sources</t>
  </si>
  <si>
    <t>B16</t>
  </si>
  <si>
    <t>All facilities not elsewhere classified which dispose of non-process wastewaters (i.e., small cooling water discharges, boiler blowdown, filter backwash, log ponds, etc).</t>
  </si>
  <si>
    <t>B17</t>
  </si>
  <si>
    <t>Dairies, fish hatcheries and other confined feeding operations on individual permits</t>
  </si>
  <si>
    <t>B18</t>
  </si>
  <si>
    <t>All facilities which dispose of wastewaters only by evaporation from watertight ponds or basins</t>
  </si>
  <si>
    <t>Timber and Wood Products</t>
  </si>
  <si>
    <t>B19</t>
  </si>
  <si>
    <t xml:space="preserve">  Sawmills, log storage, instream log storage.</t>
  </si>
  <si>
    <t>B20</t>
  </si>
  <si>
    <t xml:space="preserve">  Hardboard, veneer, plywood, particle board, pressboard manufacturing, wood products.</t>
  </si>
  <si>
    <t>B21</t>
  </si>
  <si>
    <t xml:space="preserve">  Wood preserving</t>
  </si>
  <si>
    <t>Modification at Permit Renewal  Major Modification</t>
  </si>
  <si>
    <t>Major Modification Prior to Permit Expiration</t>
  </si>
  <si>
    <t>Type of Treatment System</t>
  </si>
  <si>
    <t>Average Dry Weather Design Flow</t>
  </si>
  <si>
    <t>Base Annual Fee, 5 year permits</t>
  </si>
  <si>
    <t>Base Annual Fee, 10 year permits</t>
  </si>
  <si>
    <t>Major Modification</t>
  </si>
  <si>
    <t>Nondischarging lagoons</t>
  </si>
  <si>
    <t>E</t>
  </si>
  <si>
    <t>Lagoons that discharge to surface waters</t>
  </si>
  <si>
    <t>Db</t>
  </si>
  <si>
    <t>Flow &lt; 1 mgd</t>
  </si>
  <si>
    <t>C2b</t>
  </si>
  <si>
    <t>1 mgd ≤ Flow &lt; 2 mgd</t>
  </si>
  <si>
    <t>C1b</t>
  </si>
  <si>
    <t>2 mgd ≤ Flow &lt; 5 mgd</t>
  </si>
  <si>
    <t>Bb</t>
  </si>
  <si>
    <t>5 mgd ≤ Flow &lt; 10 mgd</t>
  </si>
  <si>
    <t>Treatment systems other than lagoons</t>
  </si>
  <si>
    <t>Da</t>
  </si>
  <si>
    <t>C2a</t>
  </si>
  <si>
    <t>C1a</t>
  </si>
  <si>
    <t>Ba</t>
  </si>
  <si>
    <t>A3</t>
  </si>
  <si>
    <t>10 mgd ≤ Flow &lt; 25 mgd</t>
  </si>
  <si>
    <t>A2</t>
  </si>
  <si>
    <t>25 mgd ≤ Flow &lt; 50 mgd</t>
  </si>
  <si>
    <t>A1</t>
  </si>
  <si>
    <t>≥ 50 mgd</t>
  </si>
  <si>
    <t>Septage alkaline stabilization facilities</t>
  </si>
  <si>
    <t>F</t>
  </si>
  <si>
    <t>Municipal Stormwater Permits</t>
  </si>
  <si>
    <t>MS4 Phase I</t>
  </si>
  <si>
    <t>MS4 Phase II</t>
  </si>
  <si>
    <t>UIC</t>
  </si>
  <si>
    <t>Annual Population Fee:</t>
  </si>
  <si>
    <t>Population range</t>
  </si>
  <si>
    <t>Annual fee</t>
  </si>
  <si>
    <t>500,000+</t>
  </si>
  <si>
    <t>400,000 to 499,999</t>
  </si>
  <si>
    <t>300,000 to 399,999</t>
  </si>
  <si>
    <t>200,000 to 299,999</t>
  </si>
  <si>
    <t>150,000 to 199,999</t>
  </si>
  <si>
    <t>100,000 to 149,999</t>
  </si>
  <si>
    <t>50,000 to 99,999</t>
  </si>
  <si>
    <t>25,000 to 49,999</t>
  </si>
  <si>
    <t>15,000 to 24,999</t>
  </si>
  <si>
    <t>10,000 to 14,999</t>
  </si>
  <si>
    <t>5,000 to 9,999</t>
  </si>
  <si>
    <t>1,000 to 4,999</t>
  </si>
  <si>
    <t>100 to 999</t>
  </si>
  <si>
    <t>0 to 99</t>
  </si>
  <si>
    <t>Annual Pretreatment Fees:</t>
  </si>
  <si>
    <t>Pretreatment Fee</t>
  </si>
  <si>
    <t>SIU Fee, per industry</t>
  </si>
  <si>
    <t>Technical Activity and Other Fees:</t>
  </si>
  <si>
    <t>Activity</t>
  </si>
  <si>
    <t>Fee</t>
  </si>
  <si>
    <t>New or substantially modified sewage treatment facility:</t>
  </si>
  <si>
    <t>Minor sewage treatment facility modifications and pump stations:</t>
  </si>
  <si>
    <t>Pressure sewer system or major sewer collection system expansion:</t>
  </si>
  <si>
    <t>Minor sewer collection system expansion or modification:</t>
  </si>
  <si>
    <t>New or substantially modified water pollution control facilities using alkaline agents to stabilize septage:</t>
  </si>
  <si>
    <t xml:space="preserve">New Permit Application Fee </t>
  </si>
  <si>
    <t>Municipal Permit Fees</t>
  </si>
  <si>
    <t>Application Fees</t>
  </si>
  <si>
    <t>Annual Fees</t>
  </si>
  <si>
    <t>100-J</t>
  </si>
  <si>
    <t>200-J</t>
  </si>
  <si>
    <t>300-J</t>
  </si>
  <si>
    <t>400-J</t>
  </si>
  <si>
    <t>500-J</t>
  </si>
  <si>
    <t>Min App. Fee Increase:</t>
  </si>
  <si>
    <t>Max App. Fee Increase:</t>
  </si>
  <si>
    <t>Min. Annual Fee Increase:</t>
  </si>
  <si>
    <t>Max. Annual Fee Increase:</t>
  </si>
  <si>
    <t>Minimum Application Fee Increase</t>
  </si>
  <si>
    <t>Maximum Application Fee Increase</t>
  </si>
  <si>
    <t>Minimum Annual Fee Increase</t>
  </si>
  <si>
    <t>Maximum Annual Fee Increase</t>
  </si>
  <si>
    <t>Minimum Application Fee Increase:</t>
  </si>
  <si>
    <t>Maximum Application Fee Increase:</t>
  </si>
  <si>
    <t>Minimum Annual Fee Increase:</t>
  </si>
  <si>
    <t>Maximum Annual Fee Increase:</t>
  </si>
  <si>
    <t>old</t>
  </si>
  <si>
    <t>Table 9D: WPCF permit fees.</t>
  </si>
  <si>
    <t>Application filing fee (all systems)</t>
  </si>
  <si>
    <t>Permit processing fees for onsite systems with a design capacity of 1,200 gpd or less</t>
  </si>
  <si>
    <t>Permit processing fees for onsite systems with a design capacity over 1,200 gpd</t>
  </si>
  <si>
    <t>Plan review fee</t>
  </si>
  <si>
    <t>Annual compliance determination fee</t>
  </si>
  <si>
    <t>New application</t>
  </si>
  <si>
    <t>Permit renewal (involving request for effluent limit modifications)</t>
  </si>
  <si>
    <t>Permit renewal (without request for effluent limit modifications)</t>
  </si>
  <si>
    <t>Permit modification (involving increase in effluent limitations)</t>
  </si>
  <si>
    <t>Permit modification (not involving an increase in effluent limits)</t>
  </si>
  <si>
    <t>For commercial facilities with a design capacity less than 600 gpd</t>
  </si>
  <si>
    <t>For commercial facilities with a design capacity of 600 - 1,000 gpd</t>
  </si>
  <si>
    <t>For commercial facilities with a design capacity of 1,001 - 1,500 gpd</t>
  </si>
  <si>
    <t>For commercial facilities with a design capacity of 1,501 - 2,000 gpd</t>
  </si>
  <si>
    <t>For commercial facilities with a design capacity of 2,001 - 2,500 gpd</t>
  </si>
  <si>
    <t>For commercial facilities with a design capacity of 2,501 - 3,000 gpd</t>
  </si>
  <si>
    <t>For commercial facilities with a design capacity of 3,001 - 3,500 gpd</t>
  </si>
  <si>
    <t>For commercial facilities with a design capacity of 3,501 - 4,000 gpd</t>
  </si>
  <si>
    <t>For commercial facilities with a design capacity of 4,001 - 4,500 gpd</t>
  </si>
  <si>
    <t>For commercial facilities with a design capacity of 4,501 - 5,000 gpd</t>
  </si>
  <si>
    <t>Commercial facilities with a design capacity greater than 5,000 gpd</t>
  </si>
  <si>
    <t>Single family dwelling</t>
  </si>
  <si>
    <t>Onsite sewage lagoon with no discharge</t>
  </si>
  <si>
    <t>Treatment Standard 1 or better systems with design capacities less than 2,500 gpd</t>
  </si>
  <si>
    <t>Treatment Standard 1 or better systems with design capacities of 2,501 - 20,000 gpd</t>
  </si>
  <si>
    <t>Holding tanks, if by the date specified by the department, the owner does not submit written certification to the department that the holding tank has been operated the previous calendar year in full compliance with the permit or that the previous year's service logs for the holding tanks are not available for inspection by the department.</t>
  </si>
  <si>
    <t>Holding tanks, if by the date specified by the department, the owner submits written certification to the department that the holding tank has been operated the previous calendar year in full compliance with the permit and that the previous year's service</t>
  </si>
  <si>
    <t>Other systems with design capacities less than 20,000 gpd</t>
  </si>
  <si>
    <t>Other systems with design capacities greater than 20,000 gpd</t>
  </si>
  <si>
    <t>Site Evaluation Confirmation</t>
  </si>
  <si>
    <t xml:space="preserve">new </t>
  </si>
  <si>
    <t>Fee Increases</t>
  </si>
  <si>
    <t>Storm Water:  Construction activities – less than 1 acre</t>
  </si>
  <si>
    <t>FY 2012-2013 Fees</t>
  </si>
  <si>
    <t>Multiplier</t>
  </si>
  <si>
    <t>Increased cost for a new house = application fee plus first year fee for 1200C less than one acre (and part of common plan of development)</t>
  </si>
  <si>
    <t>FY 2012-2013 Permit Fees</t>
  </si>
  <si>
    <t>formulas are correct</t>
  </si>
  <si>
    <t xml:space="preserve">(6000 square foot parcel = 0.14 acre) </t>
  </si>
  <si>
    <t>Tier 1 graywater reuse and disposal system for residential systems not exceeding 300 gallons per day, or equivalent specific geographic area graywater reuse and disposal area permit</t>
  </si>
  <si>
    <t xml:space="preserve">Other </t>
  </si>
  <si>
    <t>Tier 2 graywater reuse and disposal system for systems not exceeding 1,200 gallons per day, or equivalent specific geographic area graywater reuse and disposal area permit</t>
  </si>
  <si>
    <t>FY 2013-2014 Fees</t>
  </si>
  <si>
    <t>formulas are correct 2/5/13</t>
  </si>
  <si>
    <t>values are correct 2/5/13</t>
  </si>
  <si>
    <t>formula correct 2/5/13</t>
  </si>
  <si>
    <t>values correct 2/5/13</t>
  </si>
  <si>
    <t>correct 2/5/13</t>
  </si>
  <si>
    <t>FY 2013-2014 Permit Fees</t>
  </si>
  <si>
    <t xml:space="preserve">Fee Increases </t>
  </si>
  <si>
    <t>formulas correct 2/5/23</t>
  </si>
  <si>
    <t>formulas correct 2/5/13</t>
  </si>
  <si>
    <t>Percent of fee increase based on 2013-15 Governor's Balanced Budget - information provided by Yongkie Hurd</t>
  </si>
  <si>
    <t>Percent of fee revenue represented in 2013-15 Governor's Balanced Budget (incl. policy option packages) - information provided by Adam Coutu</t>
  </si>
  <si>
    <t>Percent of fee revenue recommended in the Blue Ribbon Committee Report on Key Enhancements to the Oregon Wastewater Permitting Program (August 2004)</t>
  </si>
  <si>
    <t xml:space="preserve">Percent of fee increase - adjusted based on BRC recommendation </t>
  </si>
  <si>
    <t>(THIS IS THE PERCENT FEE INCREASE TO USE IN THE RULEMAKING.)</t>
  </si>
  <si>
    <t>Tables 9D covers fees relating to WPCF Onsite permits, also known as WPCFOS permits.  This table is referenced in OAR 340-071-0140. WPCFOS permits are WPCF permits for septic systems.  They are distinguished from ordinary residential septic system permits which are issued under ORS 454 in that they meet at least one of the following three criteria: 1.  They are large (&gt;2500 gallons per day), 2. They are designed to treat high strength wastewater (defined as stronger than that associated with residential systems, as defined in Division 71),  3.  They involve treatment systems or disposal methods that are not described in Division 71.</t>
  </si>
</sst>
</file>

<file path=xl/styles.xml><?xml version="1.0" encoding="utf-8"?>
<styleSheet xmlns="http://schemas.openxmlformats.org/spreadsheetml/2006/main">
  <numFmts count="3">
    <numFmt numFmtId="6" formatCode="&quot;$&quot;#,##0_);[Red]\(&quot;$&quot;#,##0\)"/>
    <numFmt numFmtId="164" formatCode="&quot;$&quot;#,##0"/>
    <numFmt numFmtId="165" formatCode="0.0"/>
  </numFmts>
  <fonts count="45">
    <font>
      <sz val="10"/>
      <name val="Arial"/>
    </font>
    <font>
      <sz val="10"/>
      <name val="Arial"/>
      <family val="2"/>
    </font>
    <font>
      <sz val="12"/>
      <name val="Times New Roman"/>
      <family val="1"/>
    </font>
    <font>
      <sz val="12"/>
      <color indexed="12"/>
      <name val="Times New Roman"/>
      <family val="1"/>
    </font>
    <font>
      <sz val="12"/>
      <color indexed="62"/>
      <name val="Times New Roman"/>
      <family val="1"/>
    </font>
    <font>
      <sz val="8"/>
      <name val="Arial"/>
      <family val="2"/>
    </font>
    <font>
      <sz val="12"/>
      <color indexed="10"/>
      <name val="Times New Roman"/>
      <family val="1"/>
    </font>
    <font>
      <sz val="8"/>
      <color indexed="81"/>
      <name val="Tahoma"/>
      <family val="2"/>
    </font>
    <font>
      <b/>
      <sz val="8"/>
      <color indexed="81"/>
      <name val="Tahoma"/>
      <family val="2"/>
    </font>
    <font>
      <b/>
      <sz val="12"/>
      <name val="Times New Roman"/>
      <family val="1"/>
    </font>
    <font>
      <sz val="10"/>
      <color indexed="12"/>
      <name val="Arial"/>
      <family val="2"/>
    </font>
    <font>
      <sz val="12"/>
      <color indexed="12"/>
      <name val="Arial"/>
      <family val="2"/>
    </font>
    <font>
      <sz val="12"/>
      <name val="Arial"/>
      <family val="2"/>
    </font>
    <font>
      <sz val="12"/>
      <color indexed="60"/>
      <name val="Times New Roman"/>
      <family val="1"/>
    </font>
    <font>
      <sz val="10"/>
      <name val="Arial"/>
      <family val="2"/>
    </font>
    <font>
      <sz val="12"/>
      <color indexed="10"/>
      <name val="Arial"/>
      <family val="2"/>
    </font>
    <font>
      <sz val="12"/>
      <color indexed="60"/>
      <name val="Arial"/>
      <family val="2"/>
    </font>
    <font>
      <sz val="12"/>
      <color indexed="17"/>
      <name val="Times New Roman"/>
      <family val="1"/>
    </font>
    <font>
      <sz val="12"/>
      <color indexed="17"/>
      <name val="Arial"/>
      <family val="2"/>
    </font>
    <font>
      <sz val="12"/>
      <color indexed="60"/>
      <name val="Arial"/>
      <family val="2"/>
    </font>
    <font>
      <sz val="10"/>
      <name val="Arial"/>
      <family val="2"/>
    </font>
    <font>
      <sz val="12"/>
      <color rgb="FF7030A0"/>
      <name val="Times New Roman"/>
      <family val="1"/>
    </font>
    <font>
      <b/>
      <sz val="12"/>
      <color rgb="FF7030A0"/>
      <name val="Times New Roman"/>
      <family val="1"/>
    </font>
    <font>
      <b/>
      <sz val="10"/>
      <color rgb="FF7030A0"/>
      <name val="Arial"/>
      <family val="2"/>
    </font>
    <font>
      <sz val="10"/>
      <color rgb="FF7030A0"/>
      <name val="Arial"/>
      <family val="2"/>
    </font>
    <font>
      <b/>
      <sz val="12"/>
      <color theme="1"/>
      <name val="Times New Roman"/>
      <family val="1"/>
    </font>
    <font>
      <sz val="10"/>
      <color rgb="FF00B050"/>
      <name val="Arial"/>
      <family val="2"/>
    </font>
    <font>
      <b/>
      <sz val="10"/>
      <color rgb="FF00B050"/>
      <name val="Arial"/>
      <family val="2"/>
    </font>
    <font>
      <sz val="12"/>
      <color rgb="FF00B050"/>
      <name val="Times New Roman"/>
      <family val="1"/>
    </font>
    <font>
      <b/>
      <sz val="12"/>
      <color rgb="FF00B050"/>
      <name val="Times New Roman"/>
      <family val="1"/>
    </font>
    <font>
      <sz val="12"/>
      <color rgb="FF00B050"/>
      <name val="Arial"/>
      <family val="2"/>
    </font>
    <font>
      <sz val="11"/>
      <color rgb="FF00B050"/>
      <name val="Calibri"/>
      <family val="2"/>
      <scheme val="minor"/>
    </font>
    <font>
      <b/>
      <sz val="10"/>
      <name val="Arial"/>
      <family val="2"/>
    </font>
    <font>
      <b/>
      <sz val="12"/>
      <color indexed="60"/>
      <name val="Times New Roman"/>
      <family val="1"/>
    </font>
    <font>
      <b/>
      <sz val="12"/>
      <color indexed="17"/>
      <name val="Times New Roman"/>
      <family val="1"/>
    </font>
    <font>
      <sz val="10"/>
      <color indexed="81"/>
      <name val="Tahoma"/>
      <family val="2"/>
    </font>
    <font>
      <b/>
      <sz val="10"/>
      <color indexed="81"/>
      <name val="Tahoma"/>
      <family val="2"/>
    </font>
    <font>
      <sz val="11"/>
      <name val="Calibri"/>
      <family val="2"/>
      <scheme val="minor"/>
    </font>
    <font>
      <sz val="11"/>
      <color rgb="FF7030A0"/>
      <name val="Calibri"/>
      <family val="2"/>
      <scheme val="minor"/>
    </font>
    <font>
      <sz val="9"/>
      <color indexed="81"/>
      <name val="Tahoma"/>
      <family val="2"/>
    </font>
    <font>
      <b/>
      <sz val="9"/>
      <color indexed="81"/>
      <name val="Tahoma"/>
      <family val="2"/>
    </font>
    <font>
      <b/>
      <sz val="12"/>
      <name val="Calibri"/>
      <family val="2"/>
      <scheme val="minor"/>
    </font>
    <font>
      <sz val="12"/>
      <name val="Calibri"/>
      <family val="2"/>
      <scheme val="minor"/>
    </font>
    <font>
      <sz val="12"/>
      <color rgb="FF7030A0"/>
      <name val="Calibri"/>
      <family val="2"/>
      <scheme val="minor"/>
    </font>
    <font>
      <sz val="12"/>
      <color rgb="FF00B050"/>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1"/>
        <bgColor indexed="64"/>
      </patternFill>
    </fill>
    <fill>
      <patternFill patternType="solid">
        <fgColor rgb="FFFFFFFF"/>
        <bgColor indexed="64"/>
      </patternFill>
    </fill>
    <fill>
      <patternFill patternType="solid">
        <fgColor rgb="FFFFFF00"/>
        <bgColor indexed="64"/>
      </patternFill>
    </fill>
    <fill>
      <patternFill patternType="solid">
        <fgColor theme="6" tint="0.59999389629810485"/>
        <bgColor indexed="64"/>
      </patternFill>
    </fill>
    <fill>
      <patternFill patternType="solid">
        <fgColor theme="6" tint="0.599963377788628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ck">
        <color auto="1"/>
      </left>
      <right/>
      <top/>
      <bottom/>
      <diagonal/>
    </border>
    <border>
      <left style="thick">
        <color auto="1"/>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style="thick">
        <color indexed="64"/>
      </left>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right style="thick">
        <color auto="1"/>
      </right>
      <top/>
      <bottom/>
      <diagonal/>
    </border>
    <border>
      <left/>
      <right style="thick">
        <color auto="1"/>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style="medium">
        <color indexed="64"/>
      </top>
      <bottom/>
      <diagonal/>
    </border>
    <border>
      <left/>
      <right style="thick">
        <color auto="1"/>
      </right>
      <top/>
      <bottom style="medium">
        <color indexed="64"/>
      </bottom>
      <diagonal/>
    </border>
    <border>
      <left style="thick">
        <color auto="1"/>
      </left>
      <right style="thick">
        <color auto="1"/>
      </right>
      <top style="thick">
        <color auto="1"/>
      </top>
      <bottom style="thick">
        <color auto="1"/>
      </bottom>
      <diagonal/>
    </border>
    <border>
      <left/>
      <right/>
      <top style="medium">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auto="1"/>
      </right>
      <top style="thick">
        <color indexed="64"/>
      </top>
      <bottom style="medium">
        <color indexed="64"/>
      </bottom>
      <diagonal/>
    </border>
  </borders>
  <cellStyleXfs count="1">
    <xf numFmtId="0" fontId="0" fillId="0" borderId="0"/>
  </cellStyleXfs>
  <cellXfs count="337">
    <xf numFmtId="0" fontId="0" fillId="0" borderId="0" xfId="0"/>
    <xf numFmtId="0" fontId="2" fillId="0" borderId="0" xfId="0" applyFont="1" applyAlignment="1"/>
    <xf numFmtId="0" fontId="3" fillId="0" borderId="0" xfId="0" applyFont="1" applyAlignment="1"/>
    <xf numFmtId="49" fontId="3" fillId="0" borderId="0" xfId="0" applyNumberFormat="1" applyFont="1" applyAlignment="1"/>
    <xf numFmtId="0" fontId="3" fillId="0" borderId="0" xfId="0" applyFont="1" applyFill="1" applyAlignment="1"/>
    <xf numFmtId="0" fontId="2" fillId="0" borderId="1" xfId="0" applyFont="1" applyBorder="1" applyAlignment="1"/>
    <xf numFmtId="0" fontId="2" fillId="0" borderId="0" xfId="0" applyFont="1"/>
    <xf numFmtId="0" fontId="3" fillId="0" borderId="0" xfId="0" applyFont="1"/>
    <xf numFmtId="0" fontId="4" fillId="0" borderId="0" xfId="0" applyFont="1" applyAlignment="1"/>
    <xf numFmtId="0" fontId="6" fillId="0" borderId="0" xfId="0" applyFont="1" applyAlignment="1"/>
    <xf numFmtId="0" fontId="9" fillId="0" borderId="0" xfId="0" applyFont="1"/>
    <xf numFmtId="0" fontId="10" fillId="0" borderId="0" xfId="0" applyFont="1"/>
    <xf numFmtId="164" fontId="2" fillId="0" borderId="0" xfId="0" applyNumberFormat="1" applyFont="1" applyAlignment="1"/>
    <xf numFmtId="164" fontId="3" fillId="0" borderId="0" xfId="0" applyNumberFormat="1" applyFont="1" applyAlignment="1"/>
    <xf numFmtId="0" fontId="11" fillId="0" borderId="0" xfId="0" applyFont="1"/>
    <xf numFmtId="0" fontId="2" fillId="0" borderId="1" xfId="0" applyFont="1" applyBorder="1" applyAlignment="1">
      <alignment wrapText="1"/>
    </xf>
    <xf numFmtId="0" fontId="2" fillId="0" borderId="1" xfId="0" applyFont="1" applyBorder="1" applyAlignment="1">
      <alignment horizontal="center"/>
    </xf>
    <xf numFmtId="0" fontId="2" fillId="0" borderId="7" xfId="0" applyFont="1" applyBorder="1" applyAlignment="1">
      <alignment wrapText="1"/>
    </xf>
    <xf numFmtId="0" fontId="2" fillId="0" borderId="7" xfId="0" applyFont="1" applyBorder="1" applyAlignment="1"/>
    <xf numFmtId="0" fontId="2" fillId="0" borderId="8" xfId="0" applyFont="1" applyBorder="1" applyAlignment="1"/>
    <xf numFmtId="0" fontId="2" fillId="0" borderId="6" xfId="0" applyFont="1" applyBorder="1" applyAlignment="1"/>
    <xf numFmtId="0" fontId="12" fillId="0" borderId="0" xfId="0" applyFont="1"/>
    <xf numFmtId="0" fontId="2" fillId="2" borderId="2" xfId="0" applyFont="1" applyFill="1" applyBorder="1" applyAlignment="1">
      <alignment vertical="top" wrapText="1"/>
    </xf>
    <xf numFmtId="0" fontId="2" fillId="0" borderId="9" xfId="0" applyFont="1" applyBorder="1" applyAlignment="1">
      <alignment vertical="top"/>
    </xf>
    <xf numFmtId="164" fontId="12" fillId="0" borderId="0" xfId="0" applyNumberFormat="1" applyFont="1"/>
    <xf numFmtId="0" fontId="2" fillId="0" borderId="9" xfId="0" applyFont="1" applyBorder="1" applyAlignment="1"/>
    <xf numFmtId="0" fontId="2" fillId="0" borderId="2" xfId="0" applyFont="1" applyBorder="1" applyAlignment="1">
      <alignment vertical="top"/>
    </xf>
    <xf numFmtId="0" fontId="2" fillId="0" borderId="2" xfId="0" applyFont="1" applyBorder="1" applyAlignment="1">
      <alignment wrapText="1"/>
    </xf>
    <xf numFmtId="0" fontId="2" fillId="0" borderId="4" xfId="0" applyFont="1" applyBorder="1" applyAlignment="1">
      <alignment wrapText="1"/>
    </xf>
    <xf numFmtId="0" fontId="2" fillId="0" borderId="4" xfId="0" applyFont="1" applyBorder="1" applyAlignment="1">
      <alignment vertical="top" wrapText="1"/>
    </xf>
    <xf numFmtId="0" fontId="14" fillId="0" borderId="0" xfId="0" applyFont="1"/>
    <xf numFmtId="164" fontId="6" fillId="0" borderId="0" xfId="0" applyNumberFormat="1" applyFont="1" applyAlignment="1"/>
    <xf numFmtId="0" fontId="15" fillId="0" borderId="0" xfId="0" applyFont="1"/>
    <xf numFmtId="0" fontId="13" fillId="0" borderId="0" xfId="0" applyFont="1" applyAlignment="1"/>
    <xf numFmtId="164" fontId="13" fillId="0" borderId="0" xfId="0" applyNumberFormat="1" applyFont="1" applyAlignment="1"/>
    <xf numFmtId="0" fontId="16" fillId="0" borderId="0" xfId="0" applyFont="1"/>
    <xf numFmtId="0" fontId="17" fillId="0" borderId="0" xfId="0" applyFont="1" applyAlignment="1"/>
    <xf numFmtId="164" fontId="17" fillId="0" borderId="0" xfId="0" applyNumberFormat="1" applyFont="1" applyAlignment="1"/>
    <xf numFmtId="0" fontId="18" fillId="0" borderId="0" xfId="0" applyFont="1"/>
    <xf numFmtId="164" fontId="16" fillId="0" borderId="0" xfId="0" applyNumberFormat="1" applyFont="1"/>
    <xf numFmtId="164" fontId="6" fillId="3" borderId="0" xfId="0" applyNumberFormat="1" applyFont="1" applyFill="1" applyAlignment="1"/>
    <xf numFmtId="164" fontId="6" fillId="4" borderId="0" xfId="0" applyNumberFormat="1" applyFont="1" applyFill="1" applyAlignment="1"/>
    <xf numFmtId="164" fontId="3" fillId="4" borderId="0" xfId="0" applyNumberFormat="1" applyFont="1" applyFill="1" applyAlignment="1"/>
    <xf numFmtId="0" fontId="2" fillId="2" borderId="1" xfId="0" applyFont="1" applyFill="1" applyBorder="1" applyAlignment="1">
      <alignment horizontal="center"/>
    </xf>
    <xf numFmtId="0" fontId="2" fillId="2" borderId="1" xfId="0" applyFont="1" applyFill="1" applyBorder="1" applyAlignment="1">
      <alignment horizontal="center" wrapText="1"/>
    </xf>
    <xf numFmtId="164" fontId="19" fillId="0" borderId="0" xfId="0" applyNumberFormat="1" applyFont="1" applyAlignment="1"/>
    <xf numFmtId="0" fontId="20" fillId="0" borderId="0" xfId="0" applyFont="1"/>
    <xf numFmtId="0" fontId="3" fillId="0" borderId="0" xfId="0" applyFont="1" applyFill="1" applyAlignment="1">
      <alignment horizontal="right"/>
    </xf>
    <xf numFmtId="0" fontId="21" fillId="2" borderId="1" xfId="0" applyFont="1" applyFill="1" applyBorder="1" applyAlignment="1">
      <alignment wrapText="1"/>
    </xf>
    <xf numFmtId="164" fontId="22" fillId="0" borderId="6" xfId="0" applyNumberFormat="1" applyFont="1" applyBorder="1" applyAlignment="1">
      <alignment horizontal="right"/>
    </xf>
    <xf numFmtId="164" fontId="22" fillId="0" borderId="1" xfId="0" applyNumberFormat="1" applyFont="1" applyBorder="1" applyAlignment="1">
      <alignment horizontal="right"/>
    </xf>
    <xf numFmtId="0" fontId="21" fillId="2" borderId="2" xfId="0" applyFont="1" applyFill="1" applyBorder="1" applyAlignment="1">
      <alignment horizontal="center" vertical="top"/>
    </xf>
    <xf numFmtId="164" fontId="22" fillId="0" borderId="2" xfId="0" applyNumberFormat="1" applyFont="1" applyBorder="1" applyAlignment="1">
      <alignment horizontal="right" vertical="top"/>
    </xf>
    <xf numFmtId="0" fontId="21" fillId="2" borderId="3" xfId="0" applyFont="1" applyFill="1" applyBorder="1" applyAlignment="1">
      <alignment wrapText="1"/>
    </xf>
    <xf numFmtId="6" fontId="22" fillId="0" borderId="2" xfId="0" applyNumberFormat="1" applyFont="1" applyBorder="1" applyAlignment="1">
      <alignment horizontal="right" wrapText="1"/>
    </xf>
    <xf numFmtId="6" fontId="22" fillId="0" borderId="0" xfId="0" applyNumberFormat="1" applyFont="1" applyBorder="1" applyAlignment="1">
      <alignment horizontal="right" wrapText="1"/>
    </xf>
    <xf numFmtId="0" fontId="22" fillId="0" borderId="0" xfId="0" applyFont="1" applyBorder="1" applyAlignment="1">
      <alignment horizontal="right"/>
    </xf>
    <xf numFmtId="0" fontId="24" fillId="0" borderId="0" xfId="0" applyFont="1"/>
    <xf numFmtId="0" fontId="21" fillId="2" borderId="2" xfId="0" applyFont="1" applyFill="1" applyBorder="1" applyAlignment="1">
      <alignment horizontal="center" vertical="top" wrapText="1"/>
    </xf>
    <xf numFmtId="164" fontId="22" fillId="0" borderId="2" xfId="0" applyNumberFormat="1" applyFont="1" applyBorder="1" applyAlignment="1">
      <alignment horizontal="right"/>
    </xf>
    <xf numFmtId="0" fontId="21" fillId="0" borderId="0" xfId="0" applyFont="1"/>
    <xf numFmtId="0" fontId="21" fillId="2" borderId="1" xfId="0" applyFont="1" applyFill="1" applyBorder="1" applyAlignment="1">
      <alignment horizontal="center" wrapText="1"/>
    </xf>
    <xf numFmtId="164" fontId="22" fillId="0" borderId="1" xfId="0" applyNumberFormat="1" applyFont="1" applyBorder="1"/>
    <xf numFmtId="0" fontId="12" fillId="0" borderId="0" xfId="0" applyFont="1" applyBorder="1"/>
    <xf numFmtId="0" fontId="25" fillId="0" borderId="0" xfId="0" applyFont="1" applyAlignment="1"/>
    <xf numFmtId="0" fontId="26" fillId="0" borderId="0" xfId="0" applyFont="1"/>
    <xf numFmtId="0" fontId="27" fillId="0" borderId="0" xfId="0" applyFont="1"/>
    <xf numFmtId="0" fontId="28" fillId="2" borderId="3" xfId="0" applyFont="1" applyFill="1" applyBorder="1" applyAlignment="1">
      <alignment wrapText="1"/>
    </xf>
    <xf numFmtId="0" fontId="28" fillId="2" borderId="2" xfId="0" applyFont="1" applyFill="1" applyBorder="1" applyAlignment="1">
      <alignment wrapText="1"/>
    </xf>
    <xf numFmtId="6" fontId="29" fillId="0" borderId="2" xfId="0" applyNumberFormat="1" applyFont="1" applyBorder="1" applyAlignment="1">
      <alignment horizontal="right" wrapText="1"/>
    </xf>
    <xf numFmtId="6" fontId="29" fillId="0" borderId="0" xfId="0" applyNumberFormat="1" applyFont="1" applyBorder="1" applyAlignment="1">
      <alignment horizontal="right" wrapText="1"/>
    </xf>
    <xf numFmtId="0" fontId="29" fillId="0" borderId="0" xfId="0" applyFont="1" applyBorder="1" applyAlignment="1">
      <alignment horizontal="right"/>
    </xf>
    <xf numFmtId="0" fontId="28" fillId="2" borderId="2" xfId="0" applyFont="1" applyFill="1" applyBorder="1" applyAlignment="1">
      <alignment horizontal="center" vertical="top" wrapText="1"/>
    </xf>
    <xf numFmtId="164" fontId="29" fillId="0" borderId="2" xfId="0" applyNumberFormat="1" applyFont="1" applyBorder="1" applyAlignment="1">
      <alignment horizontal="right"/>
    </xf>
    <xf numFmtId="0" fontId="28" fillId="2" borderId="1" xfId="0" applyFont="1" applyFill="1" applyBorder="1" applyAlignment="1">
      <alignment wrapText="1"/>
    </xf>
    <xf numFmtId="164" fontId="29" fillId="0" borderId="6" xfId="0" applyNumberFormat="1" applyFont="1" applyBorder="1" applyAlignment="1">
      <alignment horizontal="right"/>
    </xf>
    <xf numFmtId="164" fontId="29" fillId="0" borderId="1" xfId="0" applyNumberFormat="1" applyFont="1" applyBorder="1" applyAlignment="1">
      <alignment horizontal="right"/>
    </xf>
    <xf numFmtId="0" fontId="28" fillId="2" borderId="2" xfId="0" applyFont="1" applyFill="1" applyBorder="1" applyAlignment="1">
      <alignment horizontal="center" vertical="top"/>
    </xf>
    <xf numFmtId="164" fontId="29" fillId="0" borderId="2" xfId="0" applyNumberFormat="1" applyFont="1" applyBorder="1" applyAlignment="1">
      <alignment horizontal="right" vertical="top"/>
    </xf>
    <xf numFmtId="0" fontId="28" fillId="0" borderId="0" xfId="0" applyFont="1"/>
    <xf numFmtId="164" fontId="29" fillId="0" borderId="1" xfId="0" applyNumberFormat="1" applyFont="1" applyBorder="1"/>
    <xf numFmtId="0" fontId="28" fillId="2" borderId="1" xfId="0" applyFont="1" applyFill="1" applyBorder="1" applyAlignment="1">
      <alignment horizontal="center" wrapText="1"/>
    </xf>
    <xf numFmtId="164" fontId="28" fillId="0" borderId="0" xfId="0" applyNumberFormat="1" applyFont="1" applyAlignment="1"/>
    <xf numFmtId="164" fontId="30" fillId="0" borderId="0" xfId="0" applyNumberFormat="1" applyFont="1"/>
    <xf numFmtId="0" fontId="0" fillId="0" borderId="0" xfId="0" applyFont="1"/>
    <xf numFmtId="0" fontId="31" fillId="0" borderId="0" xfId="0" applyFont="1"/>
    <xf numFmtId="0" fontId="32" fillId="0" borderId="0" xfId="0" applyFont="1"/>
    <xf numFmtId="0" fontId="28" fillId="0" borderId="0" xfId="0" applyFont="1" applyFill="1" applyBorder="1" applyAlignment="1">
      <alignment horizontal="left"/>
    </xf>
    <xf numFmtId="0" fontId="2" fillId="2" borderId="3" xfId="0" applyFont="1" applyFill="1" applyBorder="1" applyAlignment="1">
      <alignment wrapText="1"/>
    </xf>
    <xf numFmtId="6" fontId="9" fillId="0" borderId="2" xfId="0" applyNumberFormat="1" applyFont="1" applyBorder="1" applyAlignment="1">
      <alignment horizontal="right" wrapText="1"/>
    </xf>
    <xf numFmtId="6" fontId="9" fillId="0" borderId="0" xfId="0" applyNumberFormat="1" applyFont="1" applyBorder="1" applyAlignment="1">
      <alignment horizontal="right" wrapText="1"/>
    </xf>
    <xf numFmtId="0" fontId="9" fillId="0" borderId="0" xfId="0" applyFont="1" applyBorder="1" applyAlignment="1">
      <alignment horizontal="right"/>
    </xf>
    <xf numFmtId="0" fontId="2" fillId="2" borderId="2" xfId="0" applyFont="1" applyFill="1" applyBorder="1" applyAlignment="1">
      <alignment horizontal="center" vertical="top" wrapText="1"/>
    </xf>
    <xf numFmtId="6" fontId="9" fillId="7" borderId="2" xfId="0" applyNumberFormat="1" applyFont="1" applyFill="1" applyBorder="1" applyAlignment="1">
      <alignment horizontal="right" wrapText="1"/>
    </xf>
    <xf numFmtId="0" fontId="9" fillId="7" borderId="2" xfId="0" applyFont="1" applyFill="1" applyBorder="1" applyAlignment="1">
      <alignment wrapText="1"/>
    </xf>
    <xf numFmtId="0" fontId="0" fillId="0" borderId="16" xfId="0" applyBorder="1"/>
    <xf numFmtId="0" fontId="27" fillId="0" borderId="16" xfId="0" applyFont="1" applyBorder="1"/>
    <xf numFmtId="0" fontId="28" fillId="2" borderId="17" xfId="0" applyFont="1" applyFill="1" applyBorder="1" applyAlignment="1">
      <alignment wrapText="1"/>
    </xf>
    <xf numFmtId="6" fontId="29" fillId="0" borderId="17" xfId="0" applyNumberFormat="1" applyFont="1" applyBorder="1" applyAlignment="1">
      <alignment horizontal="right" wrapText="1"/>
    </xf>
    <xf numFmtId="6" fontId="29" fillId="0" borderId="16" xfId="0" applyNumberFormat="1" applyFont="1" applyBorder="1" applyAlignment="1">
      <alignment horizontal="right" wrapText="1"/>
    </xf>
    <xf numFmtId="0" fontId="28" fillId="2" borderId="17" xfId="0" applyFont="1" applyFill="1" applyBorder="1" applyAlignment="1">
      <alignment horizontal="center" vertical="top" wrapText="1"/>
    </xf>
    <xf numFmtId="0" fontId="14" fillId="0" borderId="16" xfId="0" applyFont="1" applyBorder="1"/>
    <xf numFmtId="1" fontId="14" fillId="0" borderId="0" xfId="0" applyNumberFormat="1" applyFont="1"/>
    <xf numFmtId="0" fontId="2" fillId="2" borderId="17" xfId="0" applyFont="1" applyFill="1" applyBorder="1" applyAlignment="1">
      <alignment wrapText="1"/>
    </xf>
    <xf numFmtId="1" fontId="2" fillId="2" borderId="12" xfId="0" applyNumberFormat="1" applyFont="1" applyFill="1" applyBorder="1" applyAlignment="1">
      <alignment wrapText="1"/>
    </xf>
    <xf numFmtId="6" fontId="9" fillId="0" borderId="17" xfId="0" applyNumberFormat="1" applyFont="1" applyBorder="1" applyAlignment="1">
      <alignment horizontal="right" wrapText="1"/>
    </xf>
    <xf numFmtId="1" fontId="9" fillId="0" borderId="12" xfId="0" applyNumberFormat="1" applyFont="1" applyBorder="1" applyAlignment="1">
      <alignment horizontal="right" wrapText="1"/>
    </xf>
    <xf numFmtId="6" fontId="9" fillId="0" borderId="16" xfId="0" applyNumberFormat="1" applyFont="1" applyBorder="1" applyAlignment="1">
      <alignment horizontal="right" wrapText="1"/>
    </xf>
    <xf numFmtId="1" fontId="9" fillId="0" borderId="0" xfId="0" applyNumberFormat="1" applyFont="1" applyBorder="1" applyAlignment="1">
      <alignment horizontal="right" wrapText="1"/>
    </xf>
    <xf numFmtId="0" fontId="32" fillId="0" borderId="16" xfId="0" applyFont="1" applyBorder="1"/>
    <xf numFmtId="1" fontId="32" fillId="0" borderId="0" xfId="0" applyNumberFormat="1" applyFont="1"/>
    <xf numFmtId="0" fontId="2" fillId="2" borderId="17" xfId="0" applyFont="1" applyFill="1" applyBorder="1" applyAlignment="1">
      <alignment horizontal="center" vertical="top" wrapText="1"/>
    </xf>
    <xf numFmtId="1" fontId="2" fillId="2" borderId="12" xfId="0" applyNumberFormat="1" applyFont="1" applyFill="1" applyBorder="1" applyAlignment="1">
      <alignment horizontal="center" vertical="top" wrapText="1"/>
    </xf>
    <xf numFmtId="1" fontId="9" fillId="7" borderId="12" xfId="0" applyNumberFormat="1" applyFont="1" applyFill="1" applyBorder="1" applyAlignment="1">
      <alignment wrapText="1"/>
    </xf>
    <xf numFmtId="0" fontId="26" fillId="8" borderId="17" xfId="0" applyFont="1" applyFill="1" applyBorder="1"/>
    <xf numFmtId="6" fontId="29" fillId="8" borderId="2" xfId="0" applyNumberFormat="1" applyFont="1" applyFill="1" applyBorder="1" applyAlignment="1">
      <alignment horizontal="right" wrapText="1"/>
    </xf>
    <xf numFmtId="0" fontId="29" fillId="8" borderId="2" xfId="0" applyFont="1" applyFill="1" applyBorder="1" applyAlignment="1">
      <alignment wrapText="1"/>
    </xf>
    <xf numFmtId="0" fontId="26" fillId="7" borderId="17" xfId="0" applyFont="1" applyFill="1" applyBorder="1"/>
    <xf numFmtId="6" fontId="29" fillId="7" borderId="2" xfId="0" applyNumberFormat="1" applyFont="1" applyFill="1" applyBorder="1" applyAlignment="1">
      <alignment horizontal="right" wrapText="1"/>
    </xf>
    <xf numFmtId="0" fontId="29" fillId="7" borderId="2" xfId="0" applyFont="1" applyFill="1" applyBorder="1" applyAlignment="1">
      <alignment wrapText="1"/>
    </xf>
    <xf numFmtId="0" fontId="28" fillId="7" borderId="17" xfId="0" applyFont="1" applyFill="1" applyBorder="1" applyAlignment="1">
      <alignment wrapText="1"/>
    </xf>
    <xf numFmtId="6" fontId="29" fillId="7" borderId="17" xfId="0" applyNumberFormat="1" applyFont="1" applyFill="1" applyBorder="1" applyAlignment="1">
      <alignment horizontal="right" wrapText="1"/>
    </xf>
    <xf numFmtId="164" fontId="28" fillId="7" borderId="17" xfId="0" applyNumberFormat="1" applyFont="1" applyFill="1" applyBorder="1" applyAlignment="1">
      <alignment horizontal="right"/>
    </xf>
    <xf numFmtId="6" fontId="28" fillId="7" borderId="17" xfId="0" applyNumberFormat="1" applyFont="1" applyFill="1" applyBorder="1" applyAlignment="1">
      <alignment horizontal="right" wrapText="1"/>
    </xf>
    <xf numFmtId="0" fontId="2" fillId="7" borderId="17" xfId="0" applyFont="1" applyFill="1" applyBorder="1" applyAlignment="1">
      <alignment wrapText="1"/>
    </xf>
    <xf numFmtId="0" fontId="14" fillId="7" borderId="17" xfId="0" applyFont="1" applyFill="1" applyBorder="1"/>
    <xf numFmtId="6" fontId="9" fillId="7" borderId="17" xfId="0" applyNumberFormat="1" applyFont="1" applyFill="1" applyBorder="1" applyAlignment="1">
      <alignment horizontal="right" wrapText="1"/>
    </xf>
    <xf numFmtId="164" fontId="2" fillId="7" borderId="17" xfId="0" applyNumberFormat="1" applyFont="1" applyFill="1" applyBorder="1" applyAlignment="1">
      <alignment horizontal="right"/>
    </xf>
    <xf numFmtId="6" fontId="2" fillId="7" borderId="17" xfId="0" applyNumberFormat="1" applyFont="1" applyFill="1" applyBorder="1" applyAlignment="1">
      <alignment horizontal="right" wrapText="1"/>
    </xf>
    <xf numFmtId="6" fontId="27" fillId="0" borderId="0" xfId="0" applyNumberFormat="1" applyFont="1"/>
    <xf numFmtId="0" fontId="2" fillId="2" borderId="1" xfId="0" applyFont="1" applyFill="1" applyBorder="1" applyAlignment="1">
      <alignment wrapText="1"/>
    </xf>
    <xf numFmtId="164" fontId="9" fillId="0" borderId="6" xfId="0" applyNumberFormat="1" applyFont="1" applyBorder="1" applyAlignment="1">
      <alignment horizontal="right"/>
    </xf>
    <xf numFmtId="164" fontId="9" fillId="0" borderId="1" xfId="0" applyNumberFormat="1" applyFont="1" applyBorder="1" applyAlignment="1">
      <alignment horizontal="right"/>
    </xf>
    <xf numFmtId="0" fontId="21" fillId="2" borderId="18" xfId="0" applyFont="1" applyFill="1" applyBorder="1" applyAlignment="1">
      <alignment wrapText="1"/>
    </xf>
    <xf numFmtId="164" fontId="22" fillId="0" borderId="19" xfId="0" applyNumberFormat="1" applyFont="1" applyBorder="1" applyAlignment="1">
      <alignment horizontal="right"/>
    </xf>
    <xf numFmtId="0" fontId="6" fillId="0" borderId="16" xfId="0" applyFont="1" applyBorder="1" applyAlignment="1"/>
    <xf numFmtId="0" fontId="2" fillId="0" borderId="16" xfId="0" applyFont="1" applyBorder="1" applyAlignment="1"/>
    <xf numFmtId="0" fontId="2" fillId="2" borderId="20" xfId="0" applyFont="1" applyFill="1" applyBorder="1" applyAlignment="1">
      <alignment wrapText="1"/>
    </xf>
    <xf numFmtId="164" fontId="9" fillId="0" borderId="21" xfId="0" applyNumberFormat="1" applyFont="1" applyBorder="1" applyAlignment="1">
      <alignment horizontal="right"/>
    </xf>
    <xf numFmtId="0" fontId="2" fillId="2" borderId="18" xfId="0" applyFont="1" applyFill="1" applyBorder="1" applyAlignment="1">
      <alignment wrapText="1"/>
    </xf>
    <xf numFmtId="164" fontId="9" fillId="0" borderId="19" xfId="0" applyNumberFormat="1" applyFont="1" applyBorder="1" applyAlignment="1">
      <alignment horizontal="right"/>
    </xf>
    <xf numFmtId="0" fontId="13" fillId="0" borderId="16" xfId="0" applyFont="1" applyBorder="1" applyAlignment="1"/>
    <xf numFmtId="0" fontId="30" fillId="0" borderId="16" xfId="0" applyFont="1" applyBorder="1"/>
    <xf numFmtId="0" fontId="28" fillId="2" borderId="20" xfId="0" applyFont="1" applyFill="1" applyBorder="1" applyAlignment="1">
      <alignment wrapText="1"/>
    </xf>
    <xf numFmtId="164" fontId="29" fillId="0" borderId="21" xfId="0" applyNumberFormat="1" applyFont="1" applyBorder="1" applyAlignment="1">
      <alignment horizontal="right"/>
    </xf>
    <xf numFmtId="0" fontId="21" fillId="0" borderId="16" xfId="0" applyFont="1" applyBorder="1" applyAlignment="1"/>
    <xf numFmtId="0" fontId="21" fillId="2" borderId="20" xfId="0" applyFont="1" applyFill="1" applyBorder="1" applyAlignment="1">
      <alignment wrapText="1"/>
    </xf>
    <xf numFmtId="164" fontId="22" fillId="0" borderId="21" xfId="0" applyNumberFormat="1" applyFont="1" applyBorder="1" applyAlignment="1">
      <alignment horizontal="right"/>
    </xf>
    <xf numFmtId="0" fontId="29" fillId="0" borderId="0" xfId="0" applyFont="1"/>
    <xf numFmtId="164" fontId="29" fillId="0" borderId="0" xfId="0" applyNumberFormat="1" applyFont="1" applyAlignment="1"/>
    <xf numFmtId="0" fontId="33" fillId="0" borderId="0" xfId="0" applyFont="1" applyAlignment="1"/>
    <xf numFmtId="164" fontId="34" fillId="0" borderId="0" xfId="0" applyNumberFormat="1" applyFont="1" applyAlignment="1"/>
    <xf numFmtId="0" fontId="2" fillId="2" borderId="2" xfId="0" applyFont="1" applyFill="1" applyBorder="1" applyAlignment="1">
      <alignment horizontal="center" vertical="top"/>
    </xf>
    <xf numFmtId="164" fontId="9" fillId="0" borderId="2" xfId="0" applyNumberFormat="1" applyFont="1" applyBorder="1" applyAlignment="1">
      <alignment horizontal="right" vertical="top"/>
    </xf>
    <xf numFmtId="0" fontId="2" fillId="0" borderId="0" xfId="0" applyFont="1" applyFill="1" applyBorder="1" applyAlignment="1">
      <alignment horizontal="center"/>
    </xf>
    <xf numFmtId="164" fontId="9" fillId="0" borderId="2" xfId="0" applyNumberFormat="1" applyFont="1" applyBorder="1" applyAlignment="1">
      <alignment horizontal="right"/>
    </xf>
    <xf numFmtId="0" fontId="2" fillId="0" borderId="0" xfId="0" applyFont="1" applyBorder="1"/>
    <xf numFmtId="164" fontId="21" fillId="6" borderId="1" xfId="0" applyNumberFormat="1" applyFont="1" applyFill="1" applyBorder="1" applyAlignment="1"/>
    <xf numFmtId="164" fontId="28" fillId="6" borderId="1" xfId="0" applyNumberFormat="1" applyFont="1" applyFill="1" applyBorder="1" applyAlignment="1"/>
    <xf numFmtId="164" fontId="29" fillId="6" borderId="1" xfId="0" applyNumberFormat="1" applyFont="1" applyFill="1" applyBorder="1"/>
    <xf numFmtId="164" fontId="9" fillId="0" borderId="1" xfId="0" applyNumberFormat="1" applyFont="1" applyBorder="1"/>
    <xf numFmtId="164" fontId="2" fillId="6" borderId="1" xfId="0" applyNumberFormat="1" applyFont="1" applyFill="1" applyBorder="1" applyAlignment="1"/>
    <xf numFmtId="0" fontId="37" fillId="0" borderId="0" xfId="0" applyFont="1"/>
    <xf numFmtId="0" fontId="31" fillId="0" borderId="0" xfId="0" applyFont="1" applyBorder="1"/>
    <xf numFmtId="0" fontId="24" fillId="0" borderId="16" xfId="0" applyFont="1" applyBorder="1"/>
    <xf numFmtId="1" fontId="24" fillId="0" borderId="0" xfId="0" applyNumberFormat="1" applyFont="1"/>
    <xf numFmtId="0" fontId="21" fillId="2" borderId="17" xfId="0" applyFont="1" applyFill="1" applyBorder="1" applyAlignment="1">
      <alignment wrapText="1"/>
    </xf>
    <xf numFmtId="1" fontId="21" fillId="2" borderId="12" xfId="0" applyNumberFormat="1" applyFont="1" applyFill="1" applyBorder="1" applyAlignment="1">
      <alignment wrapText="1"/>
    </xf>
    <xf numFmtId="6" fontId="22" fillId="0" borderId="17" xfId="0" applyNumberFormat="1" applyFont="1" applyBorder="1" applyAlignment="1">
      <alignment horizontal="right" wrapText="1"/>
    </xf>
    <xf numFmtId="1" fontId="22" fillId="0" borderId="12" xfId="0" applyNumberFormat="1" applyFont="1" applyBorder="1" applyAlignment="1">
      <alignment horizontal="right" wrapText="1"/>
    </xf>
    <xf numFmtId="6" fontId="22" fillId="0" borderId="16" xfId="0" applyNumberFormat="1" applyFont="1" applyBorder="1" applyAlignment="1">
      <alignment horizontal="right" wrapText="1"/>
    </xf>
    <xf numFmtId="1" fontId="22" fillId="0" borderId="0" xfId="0" applyNumberFormat="1" applyFont="1" applyBorder="1" applyAlignment="1">
      <alignment horizontal="right" wrapText="1"/>
    </xf>
    <xf numFmtId="0" fontId="23" fillId="0" borderId="16" xfId="0" applyFont="1" applyBorder="1"/>
    <xf numFmtId="1" fontId="23" fillId="0" borderId="0" xfId="0" applyNumberFormat="1" applyFont="1"/>
    <xf numFmtId="0" fontId="21" fillId="2" borderId="17" xfId="0" applyFont="1" applyFill="1" applyBorder="1" applyAlignment="1">
      <alignment horizontal="center" vertical="top" wrapText="1"/>
    </xf>
    <xf numFmtId="1" fontId="21" fillId="2" borderId="12" xfId="0" applyNumberFormat="1" applyFont="1" applyFill="1" applyBorder="1" applyAlignment="1">
      <alignment horizontal="center" vertical="top" wrapText="1"/>
    </xf>
    <xf numFmtId="0" fontId="21" fillId="7" borderId="17" xfId="0" applyFont="1" applyFill="1" applyBorder="1" applyAlignment="1">
      <alignment wrapText="1"/>
    </xf>
    <xf numFmtId="0" fontId="24" fillId="7" borderId="17" xfId="0" applyFont="1" applyFill="1" applyBorder="1"/>
    <xf numFmtId="6" fontId="22" fillId="7" borderId="2" xfId="0" applyNumberFormat="1" applyFont="1" applyFill="1" applyBorder="1" applyAlignment="1">
      <alignment horizontal="right" wrapText="1"/>
    </xf>
    <xf numFmtId="0" fontId="22" fillId="7" borderId="2" xfId="0" applyFont="1" applyFill="1" applyBorder="1" applyAlignment="1">
      <alignment wrapText="1"/>
    </xf>
    <xf numFmtId="1" fontId="22" fillId="7" borderId="12" xfId="0" applyNumberFormat="1" applyFont="1" applyFill="1" applyBorder="1" applyAlignment="1">
      <alignment wrapText="1"/>
    </xf>
    <xf numFmtId="6" fontId="22" fillId="7" borderId="17" xfId="0" applyNumberFormat="1" applyFont="1" applyFill="1" applyBorder="1" applyAlignment="1">
      <alignment horizontal="right" wrapText="1"/>
    </xf>
    <xf numFmtId="164" fontId="21" fillId="7" borderId="17" xfId="0" applyNumberFormat="1" applyFont="1" applyFill="1" applyBorder="1" applyAlignment="1">
      <alignment horizontal="right"/>
    </xf>
    <xf numFmtId="6" fontId="21" fillId="7" borderId="17" xfId="0" applyNumberFormat="1" applyFont="1" applyFill="1" applyBorder="1" applyAlignment="1">
      <alignment horizontal="right" wrapText="1"/>
    </xf>
    <xf numFmtId="164" fontId="22" fillId="0" borderId="12" xfId="0" applyNumberFormat="1" applyFont="1" applyBorder="1" applyAlignment="1">
      <alignment horizontal="right" wrapText="1"/>
    </xf>
    <xf numFmtId="0" fontId="21" fillId="0" borderId="0" xfId="0" applyFont="1" applyAlignment="1"/>
    <xf numFmtId="0" fontId="21" fillId="2" borderId="6" xfId="0" applyFont="1" applyFill="1" applyBorder="1" applyAlignment="1">
      <alignment wrapText="1"/>
    </xf>
    <xf numFmtId="0" fontId="21" fillId="0" borderId="0" xfId="0" applyFont="1" applyFill="1" applyBorder="1" applyAlignment="1">
      <alignment horizontal="center"/>
    </xf>
    <xf numFmtId="0" fontId="2" fillId="0" borderId="1" xfId="0" applyFont="1" applyFill="1" applyBorder="1" applyAlignment="1">
      <alignment horizontal="left"/>
    </xf>
    <xf numFmtId="0" fontId="2" fillId="0" borderId="1" xfId="0" applyFont="1" applyFill="1" applyBorder="1" applyAlignment="1"/>
    <xf numFmtId="164" fontId="9" fillId="0" borderId="1" xfId="0" applyNumberFormat="1" applyFont="1" applyFill="1" applyBorder="1"/>
    <xf numFmtId="164" fontId="2" fillId="0" borderId="0" xfId="0" applyNumberFormat="1" applyFont="1" applyAlignment="1">
      <alignment horizontal="left"/>
    </xf>
    <xf numFmtId="0" fontId="21" fillId="0" borderId="0" xfId="0" applyFont="1" applyAlignment="1">
      <alignment horizontal="right"/>
    </xf>
    <xf numFmtId="164" fontId="21" fillId="0" borderId="0" xfId="0" applyNumberFormat="1" applyFont="1" applyAlignment="1">
      <alignment horizontal="right"/>
    </xf>
    <xf numFmtId="0" fontId="38" fillId="0" borderId="0" xfId="0" applyFont="1"/>
    <xf numFmtId="6" fontId="29" fillId="0" borderId="33" xfId="0" applyNumberFormat="1" applyFont="1" applyBorder="1" applyAlignment="1">
      <alignment horizontal="right" wrapText="1"/>
    </xf>
    <xf numFmtId="6" fontId="29" fillId="0" borderId="10" xfId="0" applyNumberFormat="1" applyFont="1" applyBorder="1" applyAlignment="1">
      <alignment horizontal="right" wrapText="1"/>
    </xf>
    <xf numFmtId="0" fontId="26" fillId="0" borderId="16" xfId="0" applyFont="1" applyBorder="1"/>
    <xf numFmtId="0" fontId="28" fillId="0" borderId="16" xfId="0" applyFont="1" applyFill="1" applyBorder="1" applyAlignment="1"/>
    <xf numFmtId="0" fontId="1" fillId="0" borderId="1" xfId="0" applyFont="1" applyBorder="1" applyAlignment="1">
      <alignment vertical="top"/>
    </xf>
    <xf numFmtId="164" fontId="9" fillId="6" borderId="1" xfId="0" applyNumberFormat="1" applyFont="1" applyFill="1" applyBorder="1"/>
    <xf numFmtId="164" fontId="22" fillId="6" borderId="1" xfId="0" applyNumberFormat="1" applyFont="1" applyFill="1" applyBorder="1"/>
    <xf numFmtId="0" fontId="1" fillId="6" borderId="8" xfId="0" applyFont="1" applyFill="1" applyBorder="1" applyAlignment="1">
      <alignment vertical="top"/>
    </xf>
    <xf numFmtId="0" fontId="1" fillId="0" borderId="16" xfId="0" applyFont="1" applyBorder="1"/>
    <xf numFmtId="14" fontId="24" fillId="0" borderId="16" xfId="0" applyNumberFormat="1" applyFont="1" applyBorder="1"/>
    <xf numFmtId="0" fontId="1" fillId="0" borderId="0" xfId="0" applyFont="1"/>
    <xf numFmtId="0" fontId="32" fillId="2" borderId="2" xfId="0" applyFont="1" applyFill="1" applyBorder="1"/>
    <xf numFmtId="0" fontId="2" fillId="2" borderId="2" xfId="0" applyFont="1" applyFill="1" applyBorder="1" applyAlignment="1">
      <alignment wrapText="1"/>
    </xf>
    <xf numFmtId="0" fontId="2" fillId="2" borderId="5" xfId="0" applyFont="1" applyFill="1" applyBorder="1" applyAlignment="1">
      <alignment wrapText="1"/>
    </xf>
    <xf numFmtId="6" fontId="2" fillId="0" borderId="5" xfId="0" applyNumberFormat="1" applyFont="1" applyBorder="1" applyAlignment="1">
      <alignment horizontal="right" wrapText="1"/>
    </xf>
    <xf numFmtId="0" fontId="2" fillId="0" borderId="2" xfId="0" applyFont="1" applyBorder="1"/>
    <xf numFmtId="6" fontId="2" fillId="0" borderId="0" xfId="0" applyNumberFormat="1" applyFont="1" applyBorder="1" applyAlignment="1">
      <alignment horizontal="right" wrapText="1"/>
    </xf>
    <xf numFmtId="0" fontId="2" fillId="2" borderId="10" xfId="0" applyFont="1" applyFill="1" applyBorder="1" applyAlignment="1">
      <alignment horizontal="center" vertical="top" wrapText="1"/>
    </xf>
    <xf numFmtId="0" fontId="2" fillId="0" borderId="2" xfId="0" applyFont="1" applyBorder="1" applyAlignment="1">
      <alignment horizontal="center"/>
    </xf>
    <xf numFmtId="0" fontId="2" fillId="0" borderId="2" xfId="0" applyFont="1" applyBorder="1" applyAlignment="1">
      <alignment horizontal="left" wrapText="1"/>
    </xf>
    <xf numFmtId="0" fontId="28" fillId="0" borderId="0" xfId="0" applyFont="1" applyAlignment="1"/>
    <xf numFmtId="0" fontId="30" fillId="0" borderId="0" xfId="0" applyFont="1"/>
    <xf numFmtId="0" fontId="29" fillId="0" borderId="0" xfId="0" applyFont="1" applyAlignment="1"/>
    <xf numFmtId="0" fontId="6" fillId="0" borderId="0" xfId="0" applyFont="1" applyBorder="1" applyAlignment="1"/>
    <xf numFmtId="0" fontId="3" fillId="0" borderId="0" xfId="0" applyFont="1" applyBorder="1" applyAlignment="1"/>
    <xf numFmtId="164" fontId="3" fillId="0" borderId="0" xfId="0" applyNumberFormat="1" applyFont="1" applyBorder="1" applyAlignment="1"/>
    <xf numFmtId="0" fontId="11" fillId="0" borderId="0" xfId="0" applyFont="1" applyBorder="1"/>
    <xf numFmtId="164" fontId="6" fillId="0" borderId="0" xfId="0" applyNumberFormat="1" applyFont="1" applyBorder="1" applyAlignment="1"/>
    <xf numFmtId="0" fontId="15" fillId="0" borderId="0" xfId="0" applyFont="1" applyBorder="1"/>
    <xf numFmtId="49" fontId="2" fillId="0" borderId="1" xfId="0" applyNumberFormat="1" applyFont="1" applyBorder="1" applyAlignment="1"/>
    <xf numFmtId="0" fontId="2" fillId="0" borderId="1" xfId="0" applyFont="1" applyFill="1" applyBorder="1" applyAlignment="1">
      <alignment horizontal="left" wrapText="1"/>
    </xf>
    <xf numFmtId="0" fontId="2" fillId="0" borderId="11" xfId="0" applyFont="1" applyBorder="1" applyAlignment="1"/>
    <xf numFmtId="0" fontId="2" fillId="6" borderId="1" xfId="0" applyFont="1" applyFill="1" applyBorder="1" applyAlignment="1"/>
    <xf numFmtId="0" fontId="2" fillId="0" borderId="1" xfId="0" applyFont="1" applyBorder="1" applyAlignment="1">
      <alignment horizontal="left"/>
    </xf>
    <xf numFmtId="0" fontId="2" fillId="6" borderId="7" xfId="0" applyFont="1" applyFill="1" applyBorder="1" applyAlignment="1">
      <alignment vertical="top"/>
    </xf>
    <xf numFmtId="0" fontId="2" fillId="0" borderId="1" xfId="0" applyFont="1" applyFill="1" applyBorder="1" applyAlignment="1">
      <alignment horizontal="center" wrapText="1"/>
    </xf>
    <xf numFmtId="0" fontId="2" fillId="0" borderId="7" xfId="0" applyFont="1" applyBorder="1" applyAlignment="1">
      <alignment horizontal="left"/>
    </xf>
    <xf numFmtId="0" fontId="2" fillId="0" borderId="6" xfId="0" applyFont="1" applyBorder="1" applyAlignment="1">
      <alignment horizontal="left"/>
    </xf>
    <xf numFmtId="0" fontId="2" fillId="6" borderId="1" xfId="0" applyFont="1" applyFill="1" applyBorder="1" applyAlignment="1">
      <alignment horizontal="left"/>
    </xf>
    <xf numFmtId="0" fontId="2" fillId="6" borderId="6" xfId="0" applyFont="1" applyFill="1" applyBorder="1" applyAlignment="1">
      <alignment horizontal="left"/>
    </xf>
    <xf numFmtId="49" fontId="2" fillId="0" borderId="1" xfId="0" applyNumberFormat="1" applyFont="1" applyBorder="1" applyAlignment="1">
      <alignment horizontal="left"/>
    </xf>
    <xf numFmtId="49" fontId="2" fillId="0" borderId="0" xfId="0" applyNumberFormat="1" applyFont="1" applyBorder="1" applyAlignment="1">
      <alignment horizontal="left"/>
    </xf>
    <xf numFmtId="0" fontId="2" fillId="6" borderId="7" xfId="0" applyFont="1" applyFill="1" applyBorder="1" applyAlignment="1">
      <alignment horizontal="left"/>
    </xf>
    <xf numFmtId="49" fontId="2" fillId="0" borderId="0" xfId="0" applyNumberFormat="1" applyFont="1" applyBorder="1" applyAlignment="1"/>
    <xf numFmtId="164" fontId="9" fillId="0" borderId="0" xfId="0" applyNumberFormat="1" applyFont="1" applyBorder="1"/>
    <xf numFmtId="164" fontId="22" fillId="0" borderId="0" xfId="0" applyNumberFormat="1" applyFont="1" applyBorder="1"/>
    <xf numFmtId="164" fontId="29" fillId="0" borderId="0" xfId="0" applyNumberFormat="1" applyFont="1" applyBorder="1"/>
    <xf numFmtId="0" fontId="21" fillId="6" borderId="32" xfId="0" applyFont="1" applyFill="1" applyBorder="1" applyAlignment="1">
      <alignment horizontal="center"/>
    </xf>
    <xf numFmtId="0" fontId="21" fillId="6" borderId="32" xfId="0" applyFont="1" applyFill="1" applyBorder="1" applyAlignment="1"/>
    <xf numFmtId="0" fontId="24" fillId="6" borderId="32" xfId="0" applyFont="1" applyFill="1" applyBorder="1"/>
    <xf numFmtId="0" fontId="3" fillId="6" borderId="32" xfId="0" applyFont="1" applyFill="1" applyBorder="1" applyAlignment="1"/>
    <xf numFmtId="0" fontId="2" fillId="5" borderId="17" xfId="0" applyFont="1" applyFill="1" applyBorder="1" applyAlignment="1">
      <alignment vertical="top" wrapText="1"/>
    </xf>
    <xf numFmtId="0" fontId="2" fillId="5" borderId="2" xfId="0" applyFont="1" applyFill="1" applyBorder="1" applyAlignment="1">
      <alignment vertical="top" wrapText="1"/>
    </xf>
    <xf numFmtId="0" fontId="2" fillId="5" borderId="14" xfId="0" applyFont="1" applyFill="1" applyBorder="1" applyAlignment="1">
      <alignment vertical="top" wrapText="1"/>
    </xf>
    <xf numFmtId="0" fontId="2" fillId="5" borderId="3" xfId="0" applyFont="1" applyFill="1" applyBorder="1" applyAlignment="1">
      <alignment vertical="top" wrapText="1"/>
    </xf>
    <xf numFmtId="0" fontId="2" fillId="5" borderId="12" xfId="0" applyFont="1" applyFill="1" applyBorder="1" applyAlignment="1">
      <alignment vertical="top" wrapText="1"/>
    </xf>
    <xf numFmtId="0" fontId="21" fillId="5" borderId="17" xfId="0" applyFont="1" applyFill="1" applyBorder="1" applyAlignment="1">
      <alignment vertical="top" wrapText="1"/>
    </xf>
    <xf numFmtId="0" fontId="21" fillId="5" borderId="2" xfId="0" applyFont="1" applyFill="1" applyBorder="1" applyAlignment="1">
      <alignment vertical="top" wrapText="1"/>
    </xf>
    <xf numFmtId="0" fontId="21" fillId="5" borderId="14" xfId="0" applyFont="1" applyFill="1" applyBorder="1" applyAlignment="1">
      <alignment vertical="top" wrapText="1"/>
    </xf>
    <xf numFmtId="0" fontId="21" fillId="5" borderId="3" xfId="0" applyFont="1" applyFill="1" applyBorder="1" applyAlignment="1">
      <alignment vertical="top" wrapText="1"/>
    </xf>
    <xf numFmtId="0" fontId="21" fillId="5" borderId="12" xfId="0" applyFont="1" applyFill="1" applyBorder="1" applyAlignment="1">
      <alignment vertical="top" wrapText="1"/>
    </xf>
    <xf numFmtId="0" fontId="28" fillId="5" borderId="17" xfId="0" applyFont="1" applyFill="1" applyBorder="1" applyAlignment="1">
      <alignment vertical="top" wrapText="1"/>
    </xf>
    <xf numFmtId="0" fontId="28" fillId="5" borderId="2" xfId="0" applyFont="1" applyFill="1" applyBorder="1" applyAlignment="1">
      <alignment vertical="top" wrapText="1"/>
    </xf>
    <xf numFmtId="0" fontId="28" fillId="5" borderId="14" xfId="0" applyFont="1" applyFill="1" applyBorder="1" applyAlignment="1">
      <alignment vertical="top" wrapText="1"/>
    </xf>
    <xf numFmtId="0" fontId="28" fillId="5" borderId="3" xfId="0" applyFont="1" applyFill="1" applyBorder="1" applyAlignment="1">
      <alignment vertical="top" wrapText="1"/>
    </xf>
    <xf numFmtId="0" fontId="28" fillId="5" borderId="29" xfId="0" applyFont="1" applyFill="1" applyBorder="1" applyAlignment="1">
      <alignment vertical="top" wrapText="1"/>
    </xf>
    <xf numFmtId="0" fontId="2" fillId="5" borderId="25" xfId="0" applyFont="1" applyFill="1" applyBorder="1" applyAlignment="1">
      <alignment vertical="top" wrapText="1"/>
    </xf>
    <xf numFmtId="0" fontId="9" fillId="5" borderId="15" xfId="0" applyFont="1" applyFill="1" applyBorder="1" applyAlignment="1">
      <alignment vertical="top" wrapText="1"/>
    </xf>
    <xf numFmtId="6" fontId="9" fillId="5" borderId="2" xfId="0" applyNumberFormat="1" applyFont="1" applyFill="1" applyBorder="1" applyAlignment="1">
      <alignment horizontal="center" vertical="top" wrapText="1"/>
    </xf>
    <xf numFmtId="0" fontId="9" fillId="5" borderId="23" xfId="0" applyFont="1" applyFill="1" applyBorder="1" applyAlignment="1">
      <alignment vertical="top" wrapText="1"/>
    </xf>
    <xf numFmtId="0" fontId="22" fillId="5" borderId="25" xfId="0" applyFont="1" applyFill="1" applyBorder="1" applyAlignment="1">
      <alignment vertical="top" wrapText="1"/>
    </xf>
    <xf numFmtId="6" fontId="22" fillId="5" borderId="2" xfId="0" applyNumberFormat="1" applyFont="1" applyFill="1" applyBorder="1" applyAlignment="1">
      <alignment horizontal="center" vertical="top" wrapText="1"/>
    </xf>
    <xf numFmtId="0" fontId="22" fillId="5" borderId="15" xfId="0" applyFont="1" applyFill="1" applyBorder="1" applyAlignment="1">
      <alignment vertical="top" wrapText="1"/>
    </xf>
    <xf numFmtId="0" fontId="22" fillId="5" borderId="23" xfId="0" applyFont="1" applyFill="1" applyBorder="1" applyAlignment="1">
      <alignment vertical="top" wrapText="1"/>
    </xf>
    <xf numFmtId="0" fontId="29" fillId="5" borderId="25" xfId="0" applyFont="1" applyFill="1" applyBorder="1" applyAlignment="1">
      <alignment vertical="top" wrapText="1"/>
    </xf>
    <xf numFmtId="6" fontId="29" fillId="5" borderId="2" xfId="0" applyNumberFormat="1" applyFont="1" applyFill="1" applyBorder="1" applyAlignment="1">
      <alignment horizontal="center" vertical="top" wrapText="1"/>
    </xf>
    <xf numFmtId="0" fontId="29" fillId="5" borderId="15" xfId="0" applyFont="1" applyFill="1" applyBorder="1" applyAlignment="1">
      <alignment vertical="top" wrapText="1"/>
    </xf>
    <xf numFmtId="0" fontId="29" fillId="5" borderId="30" xfId="0" applyFont="1" applyFill="1" applyBorder="1" applyAlignment="1">
      <alignment vertical="top" wrapText="1"/>
    </xf>
    <xf numFmtId="0" fontId="9" fillId="5" borderId="3" xfId="0" applyFont="1" applyFill="1" applyBorder="1" applyAlignment="1">
      <alignment vertical="top" wrapText="1"/>
    </xf>
    <xf numFmtId="0" fontId="9" fillId="5" borderId="13" xfId="0" applyFont="1" applyFill="1" applyBorder="1" applyAlignment="1">
      <alignment vertical="top" wrapText="1"/>
    </xf>
    <xf numFmtId="0" fontId="22" fillId="5" borderId="17" xfId="0" applyFont="1" applyFill="1" applyBorder="1" applyAlignment="1">
      <alignment vertical="top" wrapText="1"/>
    </xf>
    <xf numFmtId="0" fontId="22" fillId="5" borderId="3" xfId="0" applyFont="1" applyFill="1" applyBorder="1" applyAlignment="1">
      <alignment vertical="top" wrapText="1"/>
    </xf>
    <xf numFmtId="0" fontId="22" fillId="5" borderId="13" xfId="0" applyFont="1" applyFill="1" applyBorder="1" applyAlignment="1">
      <alignment vertical="top" wrapText="1"/>
    </xf>
    <xf numFmtId="0" fontId="29" fillId="5" borderId="17" xfId="0" applyFont="1" applyFill="1" applyBorder="1" applyAlignment="1">
      <alignment vertical="top" wrapText="1"/>
    </xf>
    <xf numFmtId="0" fontId="29" fillId="5" borderId="3" xfId="0" applyFont="1" applyFill="1" applyBorder="1" applyAlignment="1">
      <alignment vertical="top" wrapText="1"/>
    </xf>
    <xf numFmtId="0" fontId="29" fillId="5" borderId="28" xfId="0" applyFont="1" applyFill="1" applyBorder="1" applyAlignment="1">
      <alignment vertical="top" wrapText="1"/>
    </xf>
    <xf numFmtId="0" fontId="9" fillId="5" borderId="2" xfId="0" applyFont="1" applyFill="1" applyBorder="1" applyAlignment="1">
      <alignment vertical="top" wrapText="1"/>
    </xf>
    <xf numFmtId="0" fontId="9" fillId="5" borderId="12" xfId="0" applyFont="1" applyFill="1" applyBorder="1" applyAlignment="1">
      <alignment vertical="top" wrapText="1"/>
    </xf>
    <xf numFmtId="0" fontId="22" fillId="5" borderId="2" xfId="0" applyFont="1" applyFill="1" applyBorder="1" applyAlignment="1">
      <alignment vertical="top" wrapText="1"/>
    </xf>
    <xf numFmtId="0" fontId="22" fillId="5" borderId="12" xfId="0" applyFont="1" applyFill="1" applyBorder="1" applyAlignment="1">
      <alignment vertical="top" wrapText="1"/>
    </xf>
    <xf numFmtId="0" fontId="29" fillId="5" borderId="2" xfId="0" applyFont="1" applyFill="1" applyBorder="1" applyAlignment="1">
      <alignment vertical="top" wrapText="1"/>
    </xf>
    <xf numFmtId="0" fontId="29" fillId="5" borderId="29" xfId="0" applyFont="1" applyFill="1" applyBorder="1" applyAlignment="1">
      <alignment vertical="top" wrapText="1"/>
    </xf>
    <xf numFmtId="0" fontId="2" fillId="5" borderId="26" xfId="0" applyFont="1" applyFill="1" applyBorder="1" applyAlignment="1">
      <alignment vertical="top" wrapText="1"/>
    </xf>
    <xf numFmtId="0" fontId="9" fillId="5" borderId="5" xfId="0" applyFont="1" applyFill="1" applyBorder="1" applyAlignment="1">
      <alignment vertical="top" wrapText="1"/>
    </xf>
    <xf numFmtId="0" fontId="9" fillId="5" borderId="10" xfId="0" applyFont="1" applyFill="1" applyBorder="1" applyAlignment="1">
      <alignment vertical="top" wrapText="1"/>
    </xf>
    <xf numFmtId="0" fontId="22" fillId="5" borderId="26" xfId="0" applyFont="1" applyFill="1" applyBorder="1" applyAlignment="1">
      <alignment vertical="top" wrapText="1"/>
    </xf>
    <xf numFmtId="0" fontId="22" fillId="5" borderId="10" xfId="0" applyFont="1" applyFill="1" applyBorder="1" applyAlignment="1">
      <alignment vertical="top" wrapText="1"/>
    </xf>
    <xf numFmtId="0" fontId="29" fillId="5" borderId="26" xfId="0" applyFont="1" applyFill="1" applyBorder="1" applyAlignment="1">
      <alignment vertical="top" wrapText="1"/>
    </xf>
    <xf numFmtId="0" fontId="29" fillId="5" borderId="5" xfId="0" applyFont="1" applyFill="1" applyBorder="1" applyAlignment="1">
      <alignment vertical="top" wrapText="1"/>
    </xf>
    <xf numFmtId="0" fontId="29" fillId="5" borderId="31" xfId="0" applyFont="1" applyFill="1" applyBorder="1" applyAlignment="1">
      <alignment vertical="top" wrapText="1"/>
    </xf>
    <xf numFmtId="0" fontId="22" fillId="5" borderId="5" xfId="0" applyFont="1" applyFill="1" applyBorder="1" applyAlignment="1">
      <alignment vertical="top" wrapText="1"/>
    </xf>
    <xf numFmtId="6" fontId="9" fillId="5" borderId="12" xfId="0" applyNumberFormat="1" applyFont="1" applyFill="1" applyBorder="1" applyAlignment="1">
      <alignment horizontal="center" vertical="top" wrapText="1"/>
    </xf>
    <xf numFmtId="6" fontId="22" fillId="5" borderId="12" xfId="0" applyNumberFormat="1" applyFont="1" applyFill="1" applyBorder="1" applyAlignment="1">
      <alignment horizontal="center" vertical="top" wrapText="1"/>
    </xf>
    <xf numFmtId="6" fontId="29" fillId="5" borderId="29" xfId="0" applyNumberFormat="1" applyFont="1" applyFill="1" applyBorder="1" applyAlignment="1">
      <alignment horizontal="center" vertical="top" wrapText="1"/>
    </xf>
    <xf numFmtId="0" fontId="2" fillId="5" borderId="26" xfId="0" applyFont="1" applyFill="1" applyBorder="1" applyAlignment="1">
      <alignment horizontal="center" vertical="top" wrapText="1"/>
    </xf>
    <xf numFmtId="6" fontId="2" fillId="5" borderId="2" xfId="0" applyNumberFormat="1" applyFont="1" applyFill="1" applyBorder="1" applyAlignment="1">
      <alignment horizontal="center" vertical="top" wrapText="1"/>
    </xf>
    <xf numFmtId="0" fontId="2" fillId="5" borderId="5" xfId="0" applyFont="1" applyFill="1" applyBorder="1" applyAlignment="1">
      <alignment vertical="top" wrapText="1"/>
    </xf>
    <xf numFmtId="0" fontId="2" fillId="5" borderId="10" xfId="0" applyFont="1" applyFill="1" applyBorder="1" applyAlignment="1">
      <alignment vertical="top" wrapText="1"/>
    </xf>
    <xf numFmtId="6" fontId="22" fillId="5" borderId="17" xfId="0" applyNumberFormat="1" applyFont="1" applyFill="1" applyBorder="1" applyAlignment="1">
      <alignment horizontal="center" vertical="top" wrapText="1"/>
    </xf>
    <xf numFmtId="6" fontId="28" fillId="5" borderId="17" xfId="0" applyNumberFormat="1" applyFont="1" applyFill="1" applyBorder="1" applyAlignment="1">
      <alignment horizontal="center" vertical="top" wrapText="1"/>
    </xf>
    <xf numFmtId="0" fontId="28" fillId="5" borderId="5" xfId="0" applyFont="1" applyFill="1" applyBorder="1" applyAlignment="1">
      <alignment vertical="top" wrapText="1"/>
    </xf>
    <xf numFmtId="0" fontId="28" fillId="5" borderId="31" xfId="0" applyFont="1" applyFill="1" applyBorder="1" applyAlignment="1">
      <alignment vertical="top" wrapText="1"/>
    </xf>
    <xf numFmtId="0" fontId="41" fillId="0" borderId="16" xfId="0" applyFont="1" applyBorder="1"/>
    <xf numFmtId="0" fontId="42" fillId="0" borderId="0" xfId="0" applyFont="1"/>
    <xf numFmtId="0" fontId="43" fillId="0" borderId="16" xfId="0" applyFont="1" applyBorder="1"/>
    <xf numFmtId="0" fontId="43" fillId="0" borderId="0" xfId="0" applyFont="1"/>
    <xf numFmtId="0" fontId="44" fillId="0" borderId="16" xfId="0" applyFont="1" applyBorder="1"/>
    <xf numFmtId="0" fontId="44" fillId="0" borderId="0" xfId="0" applyFont="1" applyBorder="1"/>
    <xf numFmtId="0" fontId="42" fillId="0" borderId="0" xfId="0" applyFont="1" applyBorder="1"/>
    <xf numFmtId="0" fontId="43" fillId="0" borderId="0" xfId="0" applyFont="1" applyBorder="1"/>
    <xf numFmtId="0" fontId="43" fillId="6" borderId="32" xfId="0" applyFont="1" applyFill="1" applyBorder="1" applyAlignment="1">
      <alignment horizontal="center"/>
    </xf>
    <xf numFmtId="0" fontId="44" fillId="0" borderId="27" xfId="0" applyFont="1" applyBorder="1"/>
    <xf numFmtId="1" fontId="32" fillId="0" borderId="0" xfId="0" applyNumberFormat="1" applyFont="1" applyAlignment="1">
      <alignment horizontal="center"/>
    </xf>
    <xf numFmtId="0" fontId="32" fillId="0" borderId="0" xfId="0" applyNumberFormat="1" applyFont="1"/>
    <xf numFmtId="165" fontId="32" fillId="6" borderId="0" xfId="0" applyNumberFormat="1" applyFont="1" applyFill="1" applyAlignment="1">
      <alignment horizontal="center"/>
    </xf>
    <xf numFmtId="0" fontId="2" fillId="0" borderId="1" xfId="0" applyFont="1" applyBorder="1" applyAlignment="1">
      <alignment wrapText="1"/>
    </xf>
    <xf numFmtId="0" fontId="2" fillId="0" borderId="0" xfId="0" applyFont="1" applyBorder="1" applyAlignment="1">
      <alignment wrapText="1"/>
    </xf>
    <xf numFmtId="0" fontId="14" fillId="0" borderId="22" xfId="0" applyFont="1" applyBorder="1" applyAlignment="1">
      <alignment wrapText="1"/>
    </xf>
    <xf numFmtId="0" fontId="21" fillId="0" borderId="0" xfId="0" applyFont="1" applyBorder="1" applyAlignment="1">
      <alignment wrapText="1"/>
    </xf>
    <xf numFmtId="0" fontId="24" fillId="0" borderId="22" xfId="0" applyFont="1" applyBorder="1" applyAlignment="1">
      <alignment wrapText="1"/>
    </xf>
    <xf numFmtId="0" fontId="29" fillId="5" borderId="24" xfId="0" applyFont="1" applyFill="1" applyBorder="1" applyAlignment="1">
      <alignment vertical="top" wrapText="1"/>
    </xf>
    <xf numFmtId="0" fontId="29" fillId="5" borderId="13" xfId="0" applyFont="1" applyFill="1" applyBorder="1" applyAlignment="1">
      <alignment vertical="top" wrapText="1"/>
    </xf>
    <xf numFmtId="0" fontId="29" fillId="5" borderId="28" xfId="0" applyFont="1" applyFill="1" applyBorder="1" applyAlignment="1">
      <alignment vertical="top" wrapText="1"/>
    </xf>
    <xf numFmtId="0" fontId="1" fillId="0" borderId="34" xfId="0" applyFont="1" applyBorder="1" applyAlignment="1">
      <alignment vertical="top" wrapText="1"/>
    </xf>
    <xf numFmtId="0" fontId="14" fillId="0" borderId="35" xfId="0" applyFont="1" applyBorder="1" applyAlignment="1">
      <alignment vertical="top" wrapText="1"/>
    </xf>
    <xf numFmtId="0" fontId="14" fillId="0" borderId="36" xfId="0" applyFont="1" applyBorder="1" applyAlignment="1">
      <alignment vertical="top" wrapText="1"/>
    </xf>
    <xf numFmtId="0" fontId="9" fillId="5" borderId="24" xfId="0" applyFont="1" applyFill="1" applyBorder="1" applyAlignment="1">
      <alignment vertical="top" wrapText="1"/>
    </xf>
    <xf numFmtId="0" fontId="9" fillId="5" borderId="13" xfId="0" applyFont="1" applyFill="1" applyBorder="1" applyAlignment="1">
      <alignment vertical="top" wrapText="1"/>
    </xf>
    <xf numFmtId="0" fontId="24" fillId="0" borderId="16" xfId="0" applyFont="1" applyBorder="1" applyAlignment="1">
      <alignment vertical="top" wrapText="1"/>
    </xf>
    <xf numFmtId="0" fontId="24" fillId="0" borderId="0" xfId="0" applyFont="1" applyBorder="1" applyAlignment="1">
      <alignment vertical="top" wrapText="1"/>
    </xf>
    <xf numFmtId="0" fontId="22" fillId="5" borderId="24" xfId="0" applyFont="1" applyFill="1" applyBorder="1" applyAlignment="1">
      <alignment vertical="top" wrapText="1"/>
    </xf>
    <xf numFmtId="0" fontId="22" fillId="5" borderId="13" xfId="0" applyFont="1" applyFill="1" applyBorder="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J8"/>
  <sheetViews>
    <sheetView workbookViewId="0">
      <selection activeCell="A7" sqref="A7"/>
    </sheetView>
  </sheetViews>
  <sheetFormatPr defaultRowHeight="12.75"/>
  <cols>
    <col min="1" max="1" width="13.7109375" customWidth="1"/>
  </cols>
  <sheetData>
    <row r="1" spans="1:10">
      <c r="A1" s="317">
        <v>60</v>
      </c>
      <c r="B1" s="318" t="s">
        <v>241</v>
      </c>
      <c r="C1" s="86"/>
    </row>
    <row r="2" spans="1:10">
      <c r="A2" s="110"/>
      <c r="B2" s="86"/>
      <c r="C2" s="86"/>
    </row>
    <row r="3" spans="1:10">
      <c r="A3" s="317">
        <v>62</v>
      </c>
      <c r="B3" s="86" t="s">
        <v>240</v>
      </c>
      <c r="C3" s="86"/>
      <c r="D3" s="86"/>
      <c r="E3" s="86"/>
      <c r="F3" s="86"/>
      <c r="G3" s="86"/>
      <c r="H3" s="86"/>
      <c r="I3" s="86"/>
      <c r="J3" s="86"/>
    </row>
    <row r="4" spans="1:10">
      <c r="A4" s="110"/>
      <c r="B4" s="86"/>
      <c r="C4" s="86"/>
    </row>
    <row r="5" spans="1:10">
      <c r="A5" s="317">
        <v>3</v>
      </c>
      <c r="B5" s="86" t="s">
        <v>239</v>
      </c>
      <c r="C5" s="86"/>
      <c r="D5" s="86"/>
      <c r="E5" s="86"/>
      <c r="F5" s="86"/>
    </row>
    <row r="6" spans="1:10">
      <c r="A6" s="86"/>
      <c r="B6" s="86"/>
      <c r="C6" s="86"/>
    </row>
    <row r="7" spans="1:10">
      <c r="A7" s="319">
        <f>(A1/A3)*(A5)</f>
        <v>2.903225806451613</v>
      </c>
      <c r="B7" s="86" t="s">
        <v>242</v>
      </c>
      <c r="C7" s="86"/>
    </row>
    <row r="8" spans="1:10">
      <c r="A8" s="86"/>
      <c r="B8" s="86" t="s">
        <v>243</v>
      </c>
      <c r="C8" s="8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U71"/>
  <sheetViews>
    <sheetView topLeftCell="A21" zoomScaleNormal="100" zoomScaleSheetLayoutView="70" workbookViewId="0">
      <selection activeCell="J4" sqref="J4"/>
    </sheetView>
  </sheetViews>
  <sheetFormatPr defaultRowHeight="12.75"/>
  <cols>
    <col min="1" max="1" width="9.140625" style="11"/>
    <col min="2" max="2" width="50" style="11" customWidth="1"/>
    <col min="3" max="3" width="9.140625" style="101" customWidth="1"/>
    <col min="4" max="6" width="9.140625" style="30" customWidth="1"/>
    <col min="7" max="7" width="9.140625" style="102" customWidth="1"/>
    <col min="8" max="8" width="9.140625" style="101" customWidth="1"/>
    <col min="9" max="11" width="9.140625" style="30" customWidth="1"/>
    <col min="12" max="12" width="9.140625" style="102" customWidth="1"/>
    <col min="13" max="13" width="11.5703125" style="95" bestFit="1" customWidth="1"/>
    <col min="14" max="14" width="12.42578125" customWidth="1"/>
    <col min="15" max="15" width="11.42578125" customWidth="1"/>
    <col min="16" max="16" width="10.5703125" customWidth="1"/>
    <col min="17" max="17" width="11.140625" customWidth="1"/>
    <col min="18" max="20" width="9.140625" style="65"/>
    <col min="21" max="21" width="10.85546875" style="65" customWidth="1"/>
  </cols>
  <sheetData>
    <row r="1" spans="1:21">
      <c r="B1" s="86"/>
    </row>
    <row r="2" spans="1:21">
      <c r="C2" s="203" t="s">
        <v>220</v>
      </c>
      <c r="H2" s="164" t="s">
        <v>229</v>
      </c>
      <c r="I2" s="57"/>
      <c r="J2" s="57"/>
      <c r="K2" s="57"/>
      <c r="L2" s="165"/>
      <c r="M2" s="96" t="s">
        <v>218</v>
      </c>
    </row>
    <row r="3" spans="1:21" ht="13.5" thickBot="1">
      <c r="C3" s="203" t="s">
        <v>231</v>
      </c>
      <c r="H3" s="164" t="s">
        <v>224</v>
      </c>
      <c r="I3" s="57"/>
      <c r="J3" s="57" t="s">
        <v>221</v>
      </c>
      <c r="K3" s="57"/>
      <c r="L3" s="165"/>
      <c r="M3" s="197" t="s">
        <v>230</v>
      </c>
    </row>
    <row r="4" spans="1:21" ht="14.25" thickTop="1" thickBot="1">
      <c r="H4" s="204">
        <v>41310</v>
      </c>
      <c r="I4" s="57"/>
      <c r="J4" s="244">
        <v>1.0289999999999999</v>
      </c>
      <c r="K4" s="57"/>
      <c r="L4" s="165"/>
    </row>
    <row r="5" spans="1:21" ht="14.25" thickTop="1" thickBot="1">
      <c r="A5" s="205"/>
      <c r="B5" s="206" t="s">
        <v>166</v>
      </c>
      <c r="H5" s="164"/>
      <c r="I5" s="57"/>
      <c r="J5" s="57"/>
      <c r="K5" s="57"/>
      <c r="L5" s="165"/>
    </row>
    <row r="6" spans="1:21" ht="111" thickBot="1">
      <c r="A6" s="207" t="s">
        <v>43</v>
      </c>
      <c r="B6" s="208"/>
      <c r="C6" s="103" t="s">
        <v>5</v>
      </c>
      <c r="D6" s="88" t="s">
        <v>101</v>
      </c>
      <c r="E6" s="88" t="s">
        <v>102</v>
      </c>
      <c r="F6" s="88" t="s">
        <v>44</v>
      </c>
      <c r="G6" s="104" t="s">
        <v>2</v>
      </c>
      <c r="H6" s="166" t="s">
        <v>5</v>
      </c>
      <c r="I6" s="53" t="s">
        <v>101</v>
      </c>
      <c r="J6" s="53" t="s">
        <v>102</v>
      </c>
      <c r="K6" s="53" t="s">
        <v>44</v>
      </c>
      <c r="L6" s="167" t="s">
        <v>2</v>
      </c>
      <c r="M6" s="97" t="s">
        <v>5</v>
      </c>
      <c r="N6" s="67" t="s">
        <v>101</v>
      </c>
      <c r="O6" s="67" t="s">
        <v>102</v>
      </c>
      <c r="P6" s="67" t="s">
        <v>44</v>
      </c>
      <c r="Q6" s="68" t="s">
        <v>2</v>
      </c>
    </row>
    <row r="7" spans="1:21" ht="16.5" thickBot="1">
      <c r="A7" s="28" t="s">
        <v>45</v>
      </c>
      <c r="B7" s="209"/>
      <c r="C7" s="105">
        <v>50642</v>
      </c>
      <c r="D7" s="89">
        <v>12722</v>
      </c>
      <c r="E7" s="89">
        <v>25282</v>
      </c>
      <c r="F7" s="89">
        <v>886</v>
      </c>
      <c r="G7" s="106">
        <v>80</v>
      </c>
      <c r="H7" s="168">
        <f>ROUND(C7*$J$4,0)</f>
        <v>52111</v>
      </c>
      <c r="I7" s="168">
        <f>ROUND(D7*$J$4,0)</f>
        <v>13091</v>
      </c>
      <c r="J7" s="168">
        <f>ROUND(E7*$J$4,0)</f>
        <v>26015</v>
      </c>
      <c r="K7" s="168">
        <f>ROUND(F7*$J$4,0)</f>
        <v>912</v>
      </c>
      <c r="L7" s="168">
        <f>ROUND(G7*$J$4,0)</f>
        <v>82</v>
      </c>
      <c r="M7" s="98">
        <f>H7-C7</f>
        <v>1469</v>
      </c>
      <c r="N7" s="69">
        <f>I7-D7</f>
        <v>369</v>
      </c>
      <c r="O7" s="69">
        <f>J7-E7</f>
        <v>733</v>
      </c>
      <c r="P7" s="69">
        <f>K7-F7</f>
        <v>26</v>
      </c>
      <c r="Q7" s="69">
        <f>L7-G7</f>
        <v>2</v>
      </c>
      <c r="R7" s="66" t="s">
        <v>173</v>
      </c>
      <c r="S7" s="66"/>
      <c r="T7" s="129"/>
      <c r="U7" s="129">
        <f>+MIN(M7:M9)</f>
        <v>14</v>
      </c>
    </row>
    <row r="8" spans="1:21" ht="16.5" thickBot="1">
      <c r="A8" s="28" t="s">
        <v>46</v>
      </c>
      <c r="B8" s="209"/>
      <c r="C8" s="105">
        <v>10191</v>
      </c>
      <c r="D8" s="89">
        <v>3234</v>
      </c>
      <c r="E8" s="89">
        <v>5052</v>
      </c>
      <c r="F8" s="89">
        <v>886</v>
      </c>
      <c r="G8" s="106">
        <v>80</v>
      </c>
      <c r="H8" s="168">
        <f t="shared" ref="H8:H9" si="0">ROUND(C8*$J$4,0)</f>
        <v>10487</v>
      </c>
      <c r="I8" s="168">
        <f t="shared" ref="I8" si="1">ROUND(D8*$J$4,0)</f>
        <v>3328</v>
      </c>
      <c r="J8" s="168">
        <f>ROUND(E8*$J$4,0)</f>
        <v>5199</v>
      </c>
      <c r="K8" s="168">
        <f>ROUND(F8*$J$4,0)</f>
        <v>912</v>
      </c>
      <c r="L8" s="168">
        <f t="shared" ref="L8:L9" si="2">ROUND(G8*$J$4,0)</f>
        <v>82</v>
      </c>
      <c r="M8" s="98">
        <f t="shared" ref="M8:M9" si="3">H8-C8</f>
        <v>296</v>
      </c>
      <c r="N8" s="69">
        <f>I8-D8</f>
        <v>94</v>
      </c>
      <c r="O8" s="69">
        <f>J8-E8</f>
        <v>147</v>
      </c>
      <c r="P8" s="69">
        <f>K8-F8</f>
        <v>26</v>
      </c>
      <c r="Q8" s="69">
        <f t="shared" ref="Q8:Q9" si="4">L8-G8</f>
        <v>2</v>
      </c>
      <c r="R8" s="66" t="s">
        <v>174</v>
      </c>
      <c r="S8" s="66"/>
      <c r="T8" s="66"/>
      <c r="U8" s="129">
        <f>+MAX(M7:M9)</f>
        <v>1469</v>
      </c>
    </row>
    <row r="9" spans="1:21" ht="16.5" thickBot="1">
      <c r="A9" s="210" t="s">
        <v>47</v>
      </c>
      <c r="B9" s="209"/>
      <c r="C9" s="105">
        <v>483</v>
      </c>
      <c r="D9" s="89" t="s">
        <v>48</v>
      </c>
      <c r="E9" s="89" t="s">
        <v>48</v>
      </c>
      <c r="F9" s="89" t="s">
        <v>48</v>
      </c>
      <c r="G9" s="106">
        <v>80</v>
      </c>
      <c r="H9" s="168">
        <f t="shared" si="0"/>
        <v>497</v>
      </c>
      <c r="I9" s="168" t="s">
        <v>48</v>
      </c>
      <c r="J9" s="54" t="s">
        <v>48</v>
      </c>
      <c r="K9" s="54" t="s">
        <v>48</v>
      </c>
      <c r="L9" s="168">
        <f t="shared" si="2"/>
        <v>82</v>
      </c>
      <c r="M9" s="98">
        <f t="shared" si="3"/>
        <v>14</v>
      </c>
      <c r="N9" s="69"/>
      <c r="O9" s="69"/>
      <c r="P9" s="69"/>
      <c r="Q9" s="69">
        <f t="shared" si="4"/>
        <v>2</v>
      </c>
      <c r="R9" s="66"/>
      <c r="S9" s="66"/>
      <c r="T9" s="66"/>
      <c r="U9" s="66"/>
    </row>
    <row r="10" spans="1:21" ht="16.5" thickBot="1">
      <c r="A10" s="156"/>
      <c r="B10" s="211"/>
      <c r="C10" s="107"/>
      <c r="D10" s="90"/>
      <c r="E10" s="90"/>
      <c r="F10" s="91"/>
      <c r="G10" s="108"/>
      <c r="H10" s="170"/>
      <c r="I10" s="55"/>
      <c r="J10" s="55"/>
      <c r="K10" s="56"/>
      <c r="L10" s="171"/>
      <c r="M10" s="99"/>
      <c r="N10" s="195"/>
      <c r="O10" s="70"/>
      <c r="P10" s="71"/>
      <c r="Q10" s="70"/>
      <c r="R10" s="66"/>
      <c r="S10" s="66"/>
      <c r="T10" s="66"/>
      <c r="U10" s="66"/>
    </row>
    <row r="11" spans="1:21" ht="16.5" thickBot="1">
      <c r="A11" s="205"/>
      <c r="B11" s="206" t="s">
        <v>167</v>
      </c>
      <c r="C11" s="109"/>
      <c r="G11" s="110"/>
      <c r="H11" s="172"/>
      <c r="I11" s="57"/>
      <c r="J11" s="57"/>
      <c r="K11" s="57"/>
      <c r="L11" s="173"/>
      <c r="M11" s="96"/>
      <c r="N11" s="196"/>
      <c r="O11" s="65"/>
      <c r="P11" s="65"/>
      <c r="Q11" s="66"/>
      <c r="R11" s="66"/>
      <c r="S11" s="66"/>
      <c r="T11" s="66"/>
      <c r="U11" s="66"/>
    </row>
    <row r="12" spans="1:21" ht="32.25" thickBot="1">
      <c r="A12" s="92" t="s">
        <v>49</v>
      </c>
      <c r="B12" s="212" t="s">
        <v>4</v>
      </c>
      <c r="C12" s="111"/>
      <c r="D12" s="92" t="s">
        <v>50</v>
      </c>
      <c r="E12" s="92" t="s">
        <v>51</v>
      </c>
      <c r="F12" s="92" t="s">
        <v>52</v>
      </c>
      <c r="G12" s="112" t="s">
        <v>53</v>
      </c>
      <c r="H12" s="174"/>
      <c r="I12" s="58" t="s">
        <v>50</v>
      </c>
      <c r="J12" s="58" t="s">
        <v>51</v>
      </c>
      <c r="K12" s="58" t="s">
        <v>52</v>
      </c>
      <c r="L12" s="175" t="s">
        <v>53</v>
      </c>
      <c r="M12" s="100"/>
      <c r="N12" s="72" t="s">
        <v>50</v>
      </c>
      <c r="O12" s="72" t="s">
        <v>51</v>
      </c>
      <c r="P12" s="72" t="s">
        <v>52</v>
      </c>
      <c r="Q12" s="72" t="s">
        <v>53</v>
      </c>
      <c r="R12" s="66"/>
      <c r="S12" s="66"/>
      <c r="T12" s="66"/>
      <c r="U12" s="66"/>
    </row>
    <row r="13" spans="1:21" ht="16.5" thickBot="1">
      <c r="A13" s="213" t="s">
        <v>54</v>
      </c>
      <c r="B13" s="27" t="s">
        <v>55</v>
      </c>
      <c r="C13" s="124"/>
      <c r="D13" s="89">
        <v>17708</v>
      </c>
      <c r="E13" s="89" t="s">
        <v>48</v>
      </c>
      <c r="F13" s="89">
        <v>16435</v>
      </c>
      <c r="G13" s="106" t="s">
        <v>48</v>
      </c>
      <c r="H13" s="176"/>
      <c r="I13" s="54">
        <f>ROUND(D13*$J$4,0)</f>
        <v>18222</v>
      </c>
      <c r="J13" s="54" t="s">
        <v>48</v>
      </c>
      <c r="K13" s="54">
        <f>ROUND(F13*$J$4,0)</f>
        <v>16912</v>
      </c>
      <c r="L13" s="169" t="s">
        <v>48</v>
      </c>
      <c r="M13" s="120"/>
      <c r="N13" s="69">
        <f>I13-D13</f>
        <v>514</v>
      </c>
      <c r="O13" s="69"/>
      <c r="P13" s="69">
        <f>K13-F13</f>
        <v>477</v>
      </c>
      <c r="Q13" s="69"/>
      <c r="R13" s="66" t="s">
        <v>175</v>
      </c>
      <c r="S13" s="66"/>
      <c r="T13" s="66"/>
      <c r="U13" s="129">
        <f>MIN(N$13:Q$38)</f>
        <v>39</v>
      </c>
    </row>
    <row r="14" spans="1:21" ht="48" thickBot="1">
      <c r="A14" s="213"/>
      <c r="B14" s="27" t="s">
        <v>56</v>
      </c>
      <c r="C14" s="125"/>
      <c r="D14" s="93"/>
      <c r="E14" s="94"/>
      <c r="F14" s="94"/>
      <c r="G14" s="113"/>
      <c r="H14" s="177"/>
      <c r="I14" s="178"/>
      <c r="J14" s="179"/>
      <c r="K14" s="179"/>
      <c r="L14" s="180"/>
      <c r="M14" s="114"/>
      <c r="N14" s="115"/>
      <c r="O14" s="115"/>
      <c r="P14" s="116"/>
      <c r="Q14" s="116"/>
      <c r="R14" s="66" t="s">
        <v>176</v>
      </c>
      <c r="S14" s="66"/>
      <c r="T14" s="66"/>
      <c r="U14" s="129">
        <f>+MAX(N$13:Q$38)</f>
        <v>514</v>
      </c>
    </row>
    <row r="15" spans="1:21" ht="16.5" thickBot="1">
      <c r="A15" s="213" t="s">
        <v>57</v>
      </c>
      <c r="B15" s="214" t="s">
        <v>58</v>
      </c>
      <c r="C15" s="125"/>
      <c r="D15" s="89" t="s">
        <v>48</v>
      </c>
      <c r="E15" s="89">
        <v>2462</v>
      </c>
      <c r="F15" s="89" t="s">
        <v>48</v>
      </c>
      <c r="G15" s="106">
        <v>2264</v>
      </c>
      <c r="H15" s="177"/>
      <c r="I15" s="54" t="s">
        <v>48</v>
      </c>
      <c r="J15" s="54">
        <f>ROUND(E15*$J$4,0)</f>
        <v>2533</v>
      </c>
      <c r="K15" s="54" t="s">
        <v>48</v>
      </c>
      <c r="L15" s="184">
        <f>ROUND(G15*$J$4,0)</f>
        <v>2330</v>
      </c>
      <c r="M15" s="117"/>
      <c r="N15" s="69"/>
      <c r="O15" s="69">
        <f>J15-E15</f>
        <v>71</v>
      </c>
      <c r="P15" s="69"/>
      <c r="Q15" s="69">
        <f>L15-G15</f>
        <v>66</v>
      </c>
    </row>
    <row r="16" spans="1:21" ht="16.5" thickBot="1">
      <c r="A16" s="213" t="s">
        <v>59</v>
      </c>
      <c r="B16" s="214" t="s">
        <v>60</v>
      </c>
      <c r="C16" s="125"/>
      <c r="D16" s="89" t="s">
        <v>48</v>
      </c>
      <c r="E16" s="89">
        <v>3680</v>
      </c>
      <c r="F16" s="89" t="s">
        <v>48</v>
      </c>
      <c r="G16" s="106">
        <v>3482</v>
      </c>
      <c r="H16" s="177"/>
      <c r="I16" s="54" t="s">
        <v>48</v>
      </c>
      <c r="J16" s="54">
        <f t="shared" ref="J16:J18" si="5">ROUND(E16*$J$4,0)</f>
        <v>3787</v>
      </c>
      <c r="K16" s="54" t="s">
        <v>48</v>
      </c>
      <c r="L16" s="184">
        <f t="shared" ref="L16:L18" si="6">ROUND(G16*$J$4,0)</f>
        <v>3583</v>
      </c>
      <c r="M16" s="117"/>
      <c r="N16" s="69"/>
      <c r="O16" s="69">
        <f t="shared" ref="O16:O18" si="7">J16-E16</f>
        <v>107</v>
      </c>
      <c r="P16" s="69"/>
      <c r="Q16" s="69">
        <f t="shared" ref="Q16:Q18" si="8">L16-G16</f>
        <v>101</v>
      </c>
    </row>
    <row r="17" spans="1:17" ht="16.5" thickBot="1">
      <c r="A17" s="213" t="s">
        <v>61</v>
      </c>
      <c r="B17" s="214" t="s">
        <v>62</v>
      </c>
      <c r="C17" s="125"/>
      <c r="D17" s="89" t="s">
        <v>48</v>
      </c>
      <c r="E17" s="89">
        <v>5193</v>
      </c>
      <c r="F17" s="89" t="s">
        <v>48</v>
      </c>
      <c r="G17" s="106">
        <v>4995</v>
      </c>
      <c r="H17" s="177"/>
      <c r="I17" s="54" t="s">
        <v>48</v>
      </c>
      <c r="J17" s="54">
        <f t="shared" si="5"/>
        <v>5344</v>
      </c>
      <c r="K17" s="54" t="s">
        <v>48</v>
      </c>
      <c r="L17" s="184">
        <f t="shared" si="6"/>
        <v>5140</v>
      </c>
      <c r="M17" s="117"/>
      <c r="N17" s="69"/>
      <c r="O17" s="69">
        <f t="shared" si="7"/>
        <v>151</v>
      </c>
      <c r="P17" s="69"/>
      <c r="Q17" s="69">
        <f t="shared" si="8"/>
        <v>145</v>
      </c>
    </row>
    <row r="18" spans="1:17" ht="16.5" thickBot="1">
      <c r="A18" s="213" t="s">
        <v>63</v>
      </c>
      <c r="B18" s="214" t="s">
        <v>64</v>
      </c>
      <c r="C18" s="126"/>
      <c r="D18" s="89">
        <v>17708</v>
      </c>
      <c r="E18" s="89">
        <v>15560</v>
      </c>
      <c r="F18" s="89">
        <v>16435</v>
      </c>
      <c r="G18" s="106">
        <v>15360</v>
      </c>
      <c r="H18" s="181"/>
      <c r="I18" s="54">
        <f>ROUND(D18*$J$4,0)</f>
        <v>18222</v>
      </c>
      <c r="J18" s="54">
        <f t="shared" si="5"/>
        <v>16011</v>
      </c>
      <c r="K18" s="54">
        <f>ROUND(F18*$J$4,0)</f>
        <v>16912</v>
      </c>
      <c r="L18" s="184">
        <f t="shared" si="6"/>
        <v>15805</v>
      </c>
      <c r="M18" s="121"/>
      <c r="N18" s="69">
        <f>I18-D18</f>
        <v>514</v>
      </c>
      <c r="O18" s="69">
        <f t="shared" si="7"/>
        <v>451</v>
      </c>
      <c r="P18" s="69">
        <f>K18-F18</f>
        <v>477</v>
      </c>
      <c r="Q18" s="69">
        <f t="shared" si="8"/>
        <v>445</v>
      </c>
    </row>
    <row r="19" spans="1:17" ht="16.5" thickBot="1">
      <c r="A19" s="213"/>
      <c r="B19" s="27" t="s">
        <v>65</v>
      </c>
      <c r="C19" s="125"/>
      <c r="D19" s="94"/>
      <c r="E19" s="94"/>
      <c r="F19" s="94"/>
      <c r="G19" s="113"/>
      <c r="H19" s="177"/>
      <c r="I19" s="179"/>
      <c r="J19" s="179"/>
      <c r="K19" s="179"/>
      <c r="L19" s="180"/>
      <c r="M19" s="117"/>
      <c r="N19" s="118"/>
      <c r="O19" s="119"/>
      <c r="P19" s="119"/>
      <c r="Q19" s="119"/>
    </row>
    <row r="20" spans="1:17" ht="16.5" thickBot="1">
      <c r="A20" s="213" t="s">
        <v>66</v>
      </c>
      <c r="B20" s="214" t="s">
        <v>67</v>
      </c>
      <c r="C20" s="125"/>
      <c r="D20" s="89">
        <v>17708</v>
      </c>
      <c r="E20" s="89">
        <v>15560</v>
      </c>
      <c r="F20" s="89">
        <v>16435</v>
      </c>
      <c r="G20" s="106">
        <v>15360</v>
      </c>
      <c r="H20" s="177"/>
      <c r="I20" s="54">
        <f>ROUND(D20*$J$4,0)</f>
        <v>18222</v>
      </c>
      <c r="J20" s="54">
        <f>ROUND(E20*$J$4,0)</f>
        <v>16011</v>
      </c>
      <c r="K20" s="54">
        <f>ROUND(F20*$J$4,0)</f>
        <v>16912</v>
      </c>
      <c r="L20" s="184">
        <f>ROUND(G20*$J$4,0)</f>
        <v>15805</v>
      </c>
      <c r="M20" s="117"/>
      <c r="N20" s="69">
        <f>I20-D20</f>
        <v>514</v>
      </c>
      <c r="O20" s="69">
        <f>J20-E20</f>
        <v>451</v>
      </c>
      <c r="P20" s="69">
        <f>K20-F20</f>
        <v>477</v>
      </c>
      <c r="Q20" s="69">
        <f>L20-G20</f>
        <v>445</v>
      </c>
    </row>
    <row r="21" spans="1:17" ht="32.25" thickBot="1">
      <c r="A21" s="213" t="s">
        <v>68</v>
      </c>
      <c r="B21" s="214" t="s">
        <v>69</v>
      </c>
      <c r="C21" s="125"/>
      <c r="D21" s="89">
        <v>17708</v>
      </c>
      <c r="E21" s="89">
        <v>15560</v>
      </c>
      <c r="F21" s="89">
        <v>16435</v>
      </c>
      <c r="G21" s="106">
        <v>15360</v>
      </c>
      <c r="H21" s="177"/>
      <c r="I21" s="54">
        <f t="shared" ref="I21:I24" si="9">ROUND(D21*$J$4,0)</f>
        <v>18222</v>
      </c>
      <c r="J21" s="54">
        <f t="shared" ref="J21:J24" si="10">ROUND(E21*$J$4,0)</f>
        <v>16011</v>
      </c>
      <c r="K21" s="54">
        <f t="shared" ref="K21:K24" si="11">ROUND(F21*$J$4,0)</f>
        <v>16912</v>
      </c>
      <c r="L21" s="184">
        <f t="shared" ref="L21:L24" si="12">ROUND(G21*$J$4,0)</f>
        <v>15805</v>
      </c>
      <c r="M21" s="117"/>
      <c r="N21" s="69">
        <f t="shared" ref="N21:N24" si="13">I21-D21</f>
        <v>514</v>
      </c>
      <c r="O21" s="69">
        <f t="shared" ref="O21:O24" si="14">J21-E21</f>
        <v>451</v>
      </c>
      <c r="P21" s="69">
        <f t="shared" ref="P21:P24" si="15">K21-F21</f>
        <v>477</v>
      </c>
      <c r="Q21" s="69">
        <f t="shared" ref="Q21:Q24" si="16">L21-G21</f>
        <v>445</v>
      </c>
    </row>
    <row r="22" spans="1:17" ht="32.25" thickBot="1">
      <c r="A22" s="213" t="s">
        <v>70</v>
      </c>
      <c r="B22" s="214" t="s">
        <v>71</v>
      </c>
      <c r="C22" s="125"/>
      <c r="D22" s="89">
        <v>10127</v>
      </c>
      <c r="E22" s="89">
        <v>7977</v>
      </c>
      <c r="F22" s="89">
        <v>8854</v>
      </c>
      <c r="G22" s="106">
        <v>7780</v>
      </c>
      <c r="H22" s="177"/>
      <c r="I22" s="54">
        <f t="shared" si="9"/>
        <v>10421</v>
      </c>
      <c r="J22" s="54">
        <f t="shared" si="10"/>
        <v>8208</v>
      </c>
      <c r="K22" s="54">
        <f t="shared" si="11"/>
        <v>9111</v>
      </c>
      <c r="L22" s="184">
        <f t="shared" si="12"/>
        <v>8006</v>
      </c>
      <c r="M22" s="117"/>
      <c r="N22" s="69">
        <f t="shared" si="13"/>
        <v>294</v>
      </c>
      <c r="O22" s="69">
        <f t="shared" si="14"/>
        <v>231</v>
      </c>
      <c r="P22" s="69">
        <f t="shared" si="15"/>
        <v>257</v>
      </c>
      <c r="Q22" s="69">
        <f t="shared" si="16"/>
        <v>226</v>
      </c>
    </row>
    <row r="23" spans="1:17" ht="32.25" thickBot="1">
      <c r="A23" s="213" t="s">
        <v>72</v>
      </c>
      <c r="B23" s="27" t="s">
        <v>73</v>
      </c>
      <c r="C23" s="125"/>
      <c r="D23" s="89">
        <v>17708</v>
      </c>
      <c r="E23" s="89">
        <v>15560</v>
      </c>
      <c r="F23" s="89">
        <v>16435</v>
      </c>
      <c r="G23" s="106">
        <v>15360</v>
      </c>
      <c r="H23" s="177"/>
      <c r="I23" s="54">
        <f t="shared" si="9"/>
        <v>18222</v>
      </c>
      <c r="J23" s="54">
        <f t="shared" si="10"/>
        <v>16011</v>
      </c>
      <c r="K23" s="54">
        <f t="shared" si="11"/>
        <v>16912</v>
      </c>
      <c r="L23" s="184">
        <f t="shared" si="12"/>
        <v>15805</v>
      </c>
      <c r="M23" s="117"/>
      <c r="N23" s="69">
        <f t="shared" si="13"/>
        <v>514</v>
      </c>
      <c r="O23" s="69">
        <f t="shared" si="14"/>
        <v>451</v>
      </c>
      <c r="P23" s="69">
        <f t="shared" si="15"/>
        <v>477</v>
      </c>
      <c r="Q23" s="69">
        <f t="shared" si="16"/>
        <v>445</v>
      </c>
    </row>
    <row r="24" spans="1:17" ht="16.5" thickBot="1">
      <c r="A24" s="213" t="s">
        <v>74</v>
      </c>
      <c r="B24" s="27" t="s">
        <v>75</v>
      </c>
      <c r="C24" s="125"/>
      <c r="D24" s="89">
        <v>10127</v>
      </c>
      <c r="E24" s="89">
        <v>7977</v>
      </c>
      <c r="F24" s="89">
        <v>8854</v>
      </c>
      <c r="G24" s="106">
        <v>7780</v>
      </c>
      <c r="H24" s="177"/>
      <c r="I24" s="54">
        <f t="shared" si="9"/>
        <v>10421</v>
      </c>
      <c r="J24" s="54">
        <f t="shared" si="10"/>
        <v>8208</v>
      </c>
      <c r="K24" s="54">
        <f t="shared" si="11"/>
        <v>9111</v>
      </c>
      <c r="L24" s="184">
        <f t="shared" si="12"/>
        <v>8006</v>
      </c>
      <c r="M24" s="117"/>
      <c r="N24" s="69">
        <f t="shared" si="13"/>
        <v>294</v>
      </c>
      <c r="O24" s="69">
        <f t="shared" si="14"/>
        <v>231</v>
      </c>
      <c r="P24" s="69">
        <f t="shared" si="15"/>
        <v>257</v>
      </c>
      <c r="Q24" s="69">
        <f t="shared" si="16"/>
        <v>226</v>
      </c>
    </row>
    <row r="25" spans="1:17" ht="16.5" thickBot="1">
      <c r="A25" s="213"/>
      <c r="B25" s="27" t="s">
        <v>76</v>
      </c>
      <c r="C25" s="125"/>
      <c r="D25" s="94"/>
      <c r="E25" s="94"/>
      <c r="F25" s="94"/>
      <c r="G25" s="113"/>
      <c r="H25" s="177"/>
      <c r="I25" s="179"/>
      <c r="J25" s="179"/>
      <c r="K25" s="179"/>
      <c r="L25" s="180"/>
      <c r="M25" s="117"/>
      <c r="N25" s="118"/>
      <c r="O25" s="119"/>
      <c r="P25" s="119"/>
      <c r="Q25" s="119"/>
    </row>
    <row r="26" spans="1:17" ht="32.25" thickBot="1">
      <c r="A26" s="213" t="s">
        <v>77</v>
      </c>
      <c r="B26" s="214" t="s">
        <v>78</v>
      </c>
      <c r="C26" s="125"/>
      <c r="D26" s="89">
        <v>17708</v>
      </c>
      <c r="E26" s="89">
        <v>15560</v>
      </c>
      <c r="F26" s="89">
        <v>16435</v>
      </c>
      <c r="G26" s="106">
        <v>15360</v>
      </c>
      <c r="H26" s="177"/>
      <c r="I26" s="54">
        <f>ROUND(D26*$J$4,0)</f>
        <v>18222</v>
      </c>
      <c r="J26" s="54">
        <f>ROUND(E26*$J$4,0)</f>
        <v>16011</v>
      </c>
      <c r="K26" s="54">
        <f>ROUND(F26*$J$4,0)</f>
        <v>16912</v>
      </c>
      <c r="L26" s="184">
        <f>ROUND(G26*$J$4,0)</f>
        <v>15805</v>
      </c>
      <c r="M26" s="117"/>
      <c r="N26" s="69">
        <f>I26-D26</f>
        <v>514</v>
      </c>
      <c r="O26" s="69">
        <f>J26-E26</f>
        <v>451</v>
      </c>
      <c r="P26" s="69">
        <f>K26-F26</f>
        <v>477</v>
      </c>
      <c r="Q26" s="69">
        <f>L26-G26</f>
        <v>445</v>
      </c>
    </row>
    <row r="27" spans="1:17" ht="16.5" thickBot="1">
      <c r="A27" s="213" t="s">
        <v>79</v>
      </c>
      <c r="B27" s="214" t="s">
        <v>80</v>
      </c>
      <c r="C27" s="125"/>
      <c r="D27" s="89" t="s">
        <v>48</v>
      </c>
      <c r="E27" s="89">
        <v>5447</v>
      </c>
      <c r="F27" s="89" t="s">
        <v>48</v>
      </c>
      <c r="G27" s="106">
        <v>5249</v>
      </c>
      <c r="H27" s="177"/>
      <c r="I27" s="54" t="s">
        <v>48</v>
      </c>
      <c r="J27" s="54">
        <f t="shared" ref="J27:J28" si="17">ROUND(E27*$J$4,0)</f>
        <v>5605</v>
      </c>
      <c r="K27" s="54" t="s">
        <v>48</v>
      </c>
      <c r="L27" s="184">
        <f t="shared" ref="L27:L28" si="18">ROUND(G27*$J$4,0)</f>
        <v>5401</v>
      </c>
      <c r="M27" s="117"/>
      <c r="N27" s="69"/>
      <c r="O27" s="69">
        <f t="shared" ref="O27:O28" si="19">J27-E27</f>
        <v>158</v>
      </c>
      <c r="P27" s="69"/>
      <c r="Q27" s="69">
        <f t="shared" ref="Q27:Q28" si="20">L27-G27</f>
        <v>152</v>
      </c>
    </row>
    <row r="28" spans="1:17" ht="16.5" thickBot="1">
      <c r="A28" s="213" t="s">
        <v>81</v>
      </c>
      <c r="B28" s="214" t="s">
        <v>82</v>
      </c>
      <c r="C28" s="125"/>
      <c r="D28" s="89" t="s">
        <v>48</v>
      </c>
      <c r="E28" s="89">
        <v>1658</v>
      </c>
      <c r="F28" s="89" t="s">
        <v>48</v>
      </c>
      <c r="G28" s="106">
        <v>1460</v>
      </c>
      <c r="H28" s="177"/>
      <c r="I28" s="54" t="s">
        <v>48</v>
      </c>
      <c r="J28" s="54">
        <f t="shared" si="17"/>
        <v>1706</v>
      </c>
      <c r="K28" s="54" t="s">
        <v>48</v>
      </c>
      <c r="L28" s="184">
        <f t="shared" si="18"/>
        <v>1502</v>
      </c>
      <c r="M28" s="117"/>
      <c r="N28" s="69"/>
      <c r="O28" s="69">
        <f t="shared" si="19"/>
        <v>48</v>
      </c>
      <c r="P28" s="69"/>
      <c r="Q28" s="69">
        <f t="shared" si="20"/>
        <v>42</v>
      </c>
    </row>
    <row r="29" spans="1:17" ht="32.25" thickBot="1">
      <c r="A29" s="213"/>
      <c r="B29" s="27" t="s">
        <v>83</v>
      </c>
      <c r="C29" s="125"/>
      <c r="D29" s="94"/>
      <c r="E29" s="94"/>
      <c r="F29" s="94"/>
      <c r="G29" s="113"/>
      <c r="H29" s="177"/>
      <c r="I29" s="179"/>
      <c r="J29" s="179"/>
      <c r="K29" s="179"/>
      <c r="L29" s="180"/>
      <c r="M29" s="117"/>
      <c r="N29" s="118"/>
      <c r="O29" s="119"/>
      <c r="P29" s="119"/>
      <c r="Q29" s="119"/>
    </row>
    <row r="30" spans="1:17" ht="16.5" thickBot="1">
      <c r="A30" s="213" t="s">
        <v>84</v>
      </c>
      <c r="B30" s="214" t="s">
        <v>85</v>
      </c>
      <c r="C30" s="127"/>
      <c r="D30" s="89">
        <v>17708</v>
      </c>
      <c r="E30" s="89" t="s">
        <v>48</v>
      </c>
      <c r="F30" s="89">
        <v>16435</v>
      </c>
      <c r="G30" s="106" t="s">
        <v>48</v>
      </c>
      <c r="H30" s="182"/>
      <c r="I30" s="54">
        <f>ROUND(D30*$J$4,0)</f>
        <v>18222</v>
      </c>
      <c r="J30" s="54" t="s">
        <v>48</v>
      </c>
      <c r="K30" s="54">
        <f>ROUND(F30*$J$4,0)</f>
        <v>16912</v>
      </c>
      <c r="L30" s="169" t="s">
        <v>48</v>
      </c>
      <c r="M30" s="122"/>
      <c r="N30" s="69">
        <f>I30-D30</f>
        <v>514</v>
      </c>
      <c r="O30" s="69"/>
      <c r="P30" s="69">
        <f>K30-F30</f>
        <v>477</v>
      </c>
      <c r="Q30" s="69"/>
    </row>
    <row r="31" spans="1:17" ht="16.5" thickBot="1">
      <c r="A31" s="213" t="s">
        <v>86</v>
      </c>
      <c r="B31" s="214" t="s">
        <v>87</v>
      </c>
      <c r="C31" s="128"/>
      <c r="D31" s="89" t="s">
        <v>48</v>
      </c>
      <c r="E31" s="89">
        <v>3427</v>
      </c>
      <c r="F31" s="89" t="s">
        <v>48</v>
      </c>
      <c r="G31" s="106">
        <v>3231</v>
      </c>
      <c r="H31" s="183"/>
      <c r="I31" s="54" t="s">
        <v>48</v>
      </c>
      <c r="J31" s="54">
        <f>ROUND(E31*$J$4,0)</f>
        <v>3526</v>
      </c>
      <c r="K31" s="54" t="s">
        <v>48</v>
      </c>
      <c r="L31" s="184">
        <f>ROUND(G31*$J$4,0)</f>
        <v>3325</v>
      </c>
      <c r="M31" s="123"/>
      <c r="N31" s="69"/>
      <c r="O31" s="69">
        <f>J31-E31</f>
        <v>99</v>
      </c>
      <c r="P31" s="69"/>
      <c r="Q31" s="69">
        <f>L31-G31</f>
        <v>94</v>
      </c>
    </row>
    <row r="32" spans="1:17" ht="63.75" thickBot="1">
      <c r="A32" s="213" t="s">
        <v>88</v>
      </c>
      <c r="B32" s="27" t="s">
        <v>89</v>
      </c>
      <c r="C32" s="128"/>
      <c r="D32" s="89" t="s">
        <v>48</v>
      </c>
      <c r="E32" s="89">
        <v>2294</v>
      </c>
      <c r="F32" s="89" t="s">
        <v>48</v>
      </c>
      <c r="G32" s="106">
        <v>2096</v>
      </c>
      <c r="H32" s="183"/>
      <c r="I32" s="54" t="s">
        <v>48</v>
      </c>
      <c r="J32" s="54">
        <f>ROUND(E32*$J$4,0)</f>
        <v>2361</v>
      </c>
      <c r="K32" s="54" t="s">
        <v>48</v>
      </c>
      <c r="L32" s="184">
        <f>ROUND(G32*$J$4,0)</f>
        <v>2157</v>
      </c>
      <c r="M32" s="123"/>
      <c r="N32" s="69"/>
      <c r="O32" s="69">
        <f t="shared" ref="O32:O33" si="21">J32-E32</f>
        <v>67</v>
      </c>
      <c r="P32" s="69"/>
      <c r="Q32" s="69">
        <f t="shared" ref="Q32:Q34" si="22">L32-G32</f>
        <v>61</v>
      </c>
    </row>
    <row r="33" spans="1:17" ht="32.25" thickBot="1">
      <c r="A33" s="213" t="s">
        <v>90</v>
      </c>
      <c r="B33" s="27" t="s">
        <v>91</v>
      </c>
      <c r="C33" s="128"/>
      <c r="D33" s="89" t="s">
        <v>48</v>
      </c>
      <c r="E33" s="89">
        <v>2008</v>
      </c>
      <c r="F33" s="89" t="s">
        <v>48</v>
      </c>
      <c r="G33" s="106">
        <v>1811</v>
      </c>
      <c r="H33" s="183"/>
      <c r="I33" s="54" t="s">
        <v>48</v>
      </c>
      <c r="J33" s="54">
        <f>ROUND(E33*$J$4,0)</f>
        <v>2066</v>
      </c>
      <c r="K33" s="54" t="s">
        <v>48</v>
      </c>
      <c r="L33" s="184">
        <f t="shared" ref="L33:L34" si="23">ROUND(G33*$J$4,0)</f>
        <v>1864</v>
      </c>
      <c r="M33" s="123"/>
      <c r="N33" s="69"/>
      <c r="O33" s="69">
        <f t="shared" si="21"/>
        <v>58</v>
      </c>
      <c r="P33" s="69"/>
      <c r="Q33" s="69">
        <f t="shared" si="22"/>
        <v>53</v>
      </c>
    </row>
    <row r="34" spans="1:17" ht="32.25" thickBot="1">
      <c r="A34" s="213" t="s">
        <v>92</v>
      </c>
      <c r="B34" s="27" t="s">
        <v>93</v>
      </c>
      <c r="C34" s="128"/>
      <c r="D34" s="89" t="s">
        <v>48</v>
      </c>
      <c r="E34" s="89" t="s">
        <v>48</v>
      </c>
      <c r="F34" s="89" t="s">
        <v>48</v>
      </c>
      <c r="G34" s="106">
        <v>1331</v>
      </c>
      <c r="H34" s="183"/>
      <c r="I34" s="54" t="s">
        <v>48</v>
      </c>
      <c r="J34" s="54" t="s">
        <v>48</v>
      </c>
      <c r="K34" s="54" t="s">
        <v>48</v>
      </c>
      <c r="L34" s="184">
        <f t="shared" si="23"/>
        <v>1370</v>
      </c>
      <c r="M34" s="123"/>
      <c r="N34" s="69"/>
      <c r="O34" s="69"/>
      <c r="P34" s="69"/>
      <c r="Q34" s="69">
        <f t="shared" si="22"/>
        <v>39</v>
      </c>
    </row>
    <row r="35" spans="1:17" ht="16.5" thickBot="1">
      <c r="A35" s="213"/>
      <c r="B35" s="27" t="s">
        <v>94</v>
      </c>
      <c r="C35" s="124"/>
      <c r="D35" s="94"/>
      <c r="E35" s="94"/>
      <c r="F35" s="94"/>
      <c r="G35" s="113"/>
      <c r="H35" s="176"/>
      <c r="I35" s="179"/>
      <c r="J35" s="179"/>
      <c r="K35" s="179"/>
      <c r="L35" s="180"/>
      <c r="M35" s="120"/>
      <c r="N35" s="118"/>
      <c r="O35" s="119"/>
      <c r="P35" s="119"/>
      <c r="Q35" s="119"/>
    </row>
    <row r="36" spans="1:17" ht="16.5" thickBot="1">
      <c r="A36" s="213" t="s">
        <v>95</v>
      </c>
      <c r="B36" s="214" t="s">
        <v>96</v>
      </c>
      <c r="C36" s="128"/>
      <c r="D36" s="89">
        <v>4967</v>
      </c>
      <c r="E36" s="89">
        <v>2818</v>
      </c>
      <c r="F36" s="89">
        <v>3695</v>
      </c>
      <c r="G36" s="106">
        <v>2619</v>
      </c>
      <c r="H36" s="183"/>
      <c r="I36" s="54">
        <f>ROUND(D36*$J$4,0)</f>
        <v>5111</v>
      </c>
      <c r="J36" s="54">
        <f>ROUND(E36*$J$4,0)</f>
        <v>2900</v>
      </c>
      <c r="K36" s="54">
        <f>ROUND(F36*$J$4,0)</f>
        <v>3802</v>
      </c>
      <c r="L36" s="184">
        <f>ROUND(G36*$J$4,0)</f>
        <v>2695</v>
      </c>
      <c r="M36" s="123"/>
      <c r="N36" s="69">
        <f>I36-D36</f>
        <v>144</v>
      </c>
      <c r="O36" s="69">
        <f>J36-E36</f>
        <v>82</v>
      </c>
      <c r="P36" s="69">
        <f>K36-F36</f>
        <v>107</v>
      </c>
      <c r="Q36" s="69">
        <f>L36-G36</f>
        <v>76</v>
      </c>
    </row>
    <row r="37" spans="1:17" ht="32.25" thickBot="1">
      <c r="A37" s="213" t="s">
        <v>97</v>
      </c>
      <c r="B37" s="214" t="s">
        <v>98</v>
      </c>
      <c r="C37" s="128"/>
      <c r="D37" s="89">
        <v>5252</v>
      </c>
      <c r="E37" s="89">
        <v>3104</v>
      </c>
      <c r="F37" s="89">
        <v>3981</v>
      </c>
      <c r="G37" s="106">
        <v>2907</v>
      </c>
      <c r="H37" s="183"/>
      <c r="I37" s="54">
        <f t="shared" ref="I37:I38" si="24">ROUND(D37*$J$4,0)</f>
        <v>5404</v>
      </c>
      <c r="J37" s="54">
        <f t="shared" ref="J37:J38" si="25">ROUND(E37*$J$4,0)</f>
        <v>3194</v>
      </c>
      <c r="K37" s="54">
        <f t="shared" ref="K37:K38" si="26">ROUND(F37*$J$4,0)</f>
        <v>4096</v>
      </c>
      <c r="L37" s="184">
        <f t="shared" ref="L37:L38" si="27">ROUND(G37*$J$4,0)</f>
        <v>2991</v>
      </c>
      <c r="M37" s="123"/>
      <c r="N37" s="69">
        <f t="shared" ref="N37:N38" si="28">I37-D37</f>
        <v>152</v>
      </c>
      <c r="O37" s="69">
        <f t="shared" ref="O37:O38" si="29">J37-E37</f>
        <v>90</v>
      </c>
      <c r="P37" s="69">
        <f t="shared" ref="P37:P38" si="30">K37-F37</f>
        <v>115</v>
      </c>
      <c r="Q37" s="69">
        <f t="shared" ref="Q37:Q38" si="31">L37-G37</f>
        <v>84</v>
      </c>
    </row>
    <row r="38" spans="1:17" ht="16.5" thickBot="1">
      <c r="A38" s="213" t="s">
        <v>99</v>
      </c>
      <c r="B38" s="214" t="s">
        <v>100</v>
      </c>
      <c r="C38" s="128"/>
      <c r="D38" s="89">
        <v>4444</v>
      </c>
      <c r="E38" s="89">
        <v>2294</v>
      </c>
      <c r="F38" s="89">
        <v>3171</v>
      </c>
      <c r="G38" s="106">
        <v>2096</v>
      </c>
      <c r="H38" s="183"/>
      <c r="I38" s="54">
        <f t="shared" si="24"/>
        <v>4573</v>
      </c>
      <c r="J38" s="54">
        <f t="shared" si="25"/>
        <v>2361</v>
      </c>
      <c r="K38" s="54">
        <f t="shared" si="26"/>
        <v>3263</v>
      </c>
      <c r="L38" s="184">
        <f t="shared" si="27"/>
        <v>2157</v>
      </c>
      <c r="M38" s="123"/>
      <c r="N38" s="69">
        <f t="shared" si="28"/>
        <v>129</v>
      </c>
      <c r="O38" s="69">
        <f t="shared" si="29"/>
        <v>67</v>
      </c>
      <c r="P38" s="69">
        <f t="shared" si="30"/>
        <v>92</v>
      </c>
      <c r="Q38" s="69">
        <f t="shared" si="31"/>
        <v>61</v>
      </c>
    </row>
    <row r="40" spans="1:17" ht="15" hidden="1" customHeight="1"/>
    <row r="41" spans="1:17" hidden="1"/>
    <row r="42" spans="1:17" hidden="1"/>
    <row r="43" spans="1:17" hidden="1"/>
    <row r="44" spans="1:17" hidden="1"/>
    <row r="45" spans="1:17" hidden="1"/>
    <row r="46" spans="1:17" hidden="1"/>
    <row r="47" spans="1:17" hidden="1"/>
    <row r="48" spans="1:17"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sheetData>
  <phoneticPr fontId="5" type="noConversion"/>
  <pageMargins left="0.75" right="0.75" top="1" bottom="1" header="0.5" footer="0.5"/>
  <pageSetup paperSize="5" scale="50" orientation="landscape" r:id="rId1"/>
  <headerFooter alignWithMargins="0">
    <oddHeader>&amp;C&amp;"Arial,Bold"&amp;12NPDES and WPCF Individual Permit Fee Calculations</oddHeader>
    <oddFooter>&amp;L&amp;Z&amp;F&amp;R&amp;P</oddFooter>
  </headerFooter>
</worksheet>
</file>

<file path=xl/worksheets/sheet3.xml><?xml version="1.0" encoding="utf-8"?>
<worksheet xmlns="http://schemas.openxmlformats.org/spreadsheetml/2006/main" xmlns:r="http://schemas.openxmlformats.org/officeDocument/2006/relationships">
  <dimension ref="A1:AB416"/>
  <sheetViews>
    <sheetView view="pageLayout" topLeftCell="C1" zoomScaleNormal="100" zoomScaleSheetLayoutView="50" workbookViewId="0">
      <selection activeCell="M54" sqref="M54"/>
    </sheetView>
  </sheetViews>
  <sheetFormatPr defaultRowHeight="15.75"/>
  <cols>
    <col min="1" max="1" width="23.42578125" style="2" customWidth="1"/>
    <col min="2" max="2" width="14.28515625" style="2" customWidth="1"/>
    <col min="3" max="3" width="24.5703125" style="2" customWidth="1"/>
    <col min="4" max="4" width="14.85546875" style="9" customWidth="1"/>
    <col min="5" max="5" width="14.7109375" style="31" customWidth="1"/>
    <col min="6" max="6" width="14.5703125" style="32" customWidth="1"/>
    <col min="7" max="8" width="9.140625" style="9" customWidth="1"/>
    <col min="9" max="9" width="14.85546875" style="9" customWidth="1"/>
    <col min="10" max="10" width="14.7109375" style="31" customWidth="1"/>
    <col min="11" max="11" width="14.5703125" style="32" customWidth="1"/>
    <col min="12" max="13" width="9.140625" style="9" customWidth="1"/>
    <col min="14" max="14" width="14.85546875" style="33" customWidth="1"/>
    <col min="15" max="15" width="14.7109375" style="34" customWidth="1"/>
    <col min="16" max="16" width="14.5703125" style="35" customWidth="1"/>
    <col min="17" max="18" width="9.140625" style="33"/>
    <col min="19" max="19" width="14.85546875" style="36" customWidth="1"/>
    <col min="20" max="20" width="14.7109375" style="37" customWidth="1"/>
    <col min="21" max="21" width="14.5703125" style="38" bestFit="1" customWidth="1"/>
    <col min="22" max="23" width="9.140625" style="36"/>
    <col min="28" max="16384" width="9.140625" style="1"/>
  </cols>
  <sheetData>
    <row r="1" spans="1:28">
      <c r="A1" s="64"/>
      <c r="D1" s="135"/>
      <c r="I1" s="135"/>
      <c r="N1" s="141"/>
    </row>
    <row r="2" spans="1:28" ht="16.5" thickBot="1">
      <c r="A2" s="86"/>
      <c r="D2" s="136" t="s">
        <v>220</v>
      </c>
      <c r="E2" s="1"/>
      <c r="F2" s="1"/>
      <c r="G2" s="1"/>
      <c r="H2" s="1"/>
      <c r="I2" s="145" t="s">
        <v>229</v>
      </c>
      <c r="J2" s="185"/>
      <c r="K2" s="185" t="s">
        <v>221</v>
      </c>
      <c r="L2" s="185"/>
      <c r="M2" s="185"/>
      <c r="N2" s="142" t="s">
        <v>218</v>
      </c>
      <c r="O2" s="45"/>
      <c r="P2" s="148"/>
      <c r="Q2" s="148"/>
      <c r="R2" s="148"/>
      <c r="S2" s="149"/>
      <c r="T2" s="148"/>
      <c r="U2" s="148"/>
      <c r="V2" s="148"/>
      <c r="W2" s="149"/>
      <c r="X2" s="63"/>
      <c r="Y2" s="46"/>
      <c r="Z2" s="46"/>
    </row>
    <row r="3" spans="1:28" ht="17.25" thickTop="1" thickBot="1">
      <c r="A3" s="1"/>
      <c r="B3" s="1"/>
      <c r="C3" s="1"/>
      <c r="D3" s="136" t="s">
        <v>231</v>
      </c>
      <c r="E3" s="1"/>
      <c r="F3" s="1"/>
      <c r="G3" s="1"/>
      <c r="H3" s="1"/>
      <c r="I3" s="145" t="s">
        <v>230</v>
      </c>
      <c r="J3" s="185"/>
      <c r="K3" s="243">
        <v>1.0289999999999999</v>
      </c>
      <c r="L3" s="185"/>
      <c r="M3" s="185"/>
      <c r="N3" s="198" t="s">
        <v>230</v>
      </c>
      <c r="P3" s="148"/>
      <c r="Q3" s="150"/>
      <c r="R3" s="150"/>
      <c r="S3" s="151"/>
      <c r="T3" s="148"/>
      <c r="U3" s="150"/>
      <c r="V3" s="150"/>
      <c r="W3" s="151"/>
    </row>
    <row r="4" spans="1:28" ht="48" thickTop="1">
      <c r="A4" s="43" t="s">
        <v>103</v>
      </c>
      <c r="B4" s="43" t="s">
        <v>49</v>
      </c>
      <c r="C4" s="44" t="s">
        <v>104</v>
      </c>
      <c r="D4" s="137" t="s">
        <v>164</v>
      </c>
      <c r="E4" s="130" t="s">
        <v>105</v>
      </c>
      <c r="F4" s="130" t="s">
        <v>106</v>
      </c>
      <c r="G4" s="130" t="s">
        <v>107</v>
      </c>
      <c r="H4" s="139" t="s">
        <v>44</v>
      </c>
      <c r="I4" s="146" t="s">
        <v>164</v>
      </c>
      <c r="J4" s="48" t="s">
        <v>105</v>
      </c>
      <c r="K4" s="186" t="s">
        <v>106</v>
      </c>
      <c r="L4" s="48" t="s">
        <v>107</v>
      </c>
      <c r="M4" s="133" t="s">
        <v>44</v>
      </c>
      <c r="N4" s="143" t="s">
        <v>164</v>
      </c>
      <c r="O4" s="74" t="s">
        <v>105</v>
      </c>
      <c r="P4" s="74" t="s">
        <v>106</v>
      </c>
      <c r="Q4" s="74" t="s">
        <v>107</v>
      </c>
      <c r="R4" s="74" t="s">
        <v>44</v>
      </c>
      <c r="S4"/>
      <c r="T4"/>
      <c r="U4"/>
      <c r="V4"/>
      <c r="W4"/>
      <c r="AB4"/>
    </row>
    <row r="5" spans="1:28">
      <c r="A5" s="15" t="s">
        <v>108</v>
      </c>
      <c r="B5" s="15" t="s">
        <v>109</v>
      </c>
      <c r="C5" s="16" t="s">
        <v>48</v>
      </c>
      <c r="D5" s="138">
        <v>3302</v>
      </c>
      <c r="E5" s="131" t="s">
        <v>48</v>
      </c>
      <c r="F5" s="131">
        <v>1054</v>
      </c>
      <c r="G5" s="131">
        <v>1691</v>
      </c>
      <c r="H5" s="140">
        <v>886</v>
      </c>
      <c r="I5" s="147">
        <f>ROUND(D5*$K$3,0)</f>
        <v>3398</v>
      </c>
      <c r="J5" s="49" t="s">
        <v>48</v>
      </c>
      <c r="K5" s="49">
        <f>ROUND(F5*$K$3,0)</f>
        <v>1085</v>
      </c>
      <c r="L5" s="49">
        <f>ROUND(G5*$K$3,0)</f>
        <v>1740</v>
      </c>
      <c r="M5" s="134">
        <f>ROUND(H5*$K$3,0)</f>
        <v>912</v>
      </c>
      <c r="N5" s="144">
        <f>I5-D5</f>
        <v>96</v>
      </c>
      <c r="O5" s="75"/>
      <c r="P5" s="75">
        <f>K5-F5</f>
        <v>31</v>
      </c>
      <c r="Q5" s="75">
        <f>L5-G5</f>
        <v>49</v>
      </c>
      <c r="R5" s="75">
        <f>M5-H5</f>
        <v>26</v>
      </c>
      <c r="S5"/>
      <c r="T5"/>
      <c r="U5"/>
      <c r="V5"/>
      <c r="W5"/>
      <c r="AB5"/>
    </row>
    <row r="6" spans="1:28">
      <c r="A6" s="320" t="s">
        <v>110</v>
      </c>
      <c r="B6" s="15" t="s">
        <v>111</v>
      </c>
      <c r="C6" s="5" t="s">
        <v>112</v>
      </c>
      <c r="D6" s="138">
        <v>6521</v>
      </c>
      <c r="E6" s="131">
        <v>1264</v>
      </c>
      <c r="F6" s="132" t="s">
        <v>48</v>
      </c>
      <c r="G6" s="131">
        <v>3302</v>
      </c>
      <c r="H6" s="140">
        <v>886</v>
      </c>
      <c r="I6" s="147">
        <f t="shared" ref="I6:I20" si="0">ROUND(D6*$K$3,0)</f>
        <v>6710</v>
      </c>
      <c r="J6" s="49">
        <f>ROUND(E6*$K$3,0)</f>
        <v>1301</v>
      </c>
      <c r="K6" s="50" t="s">
        <v>48</v>
      </c>
      <c r="L6" s="49">
        <f t="shared" ref="L6:L16" si="1">ROUND(G6*$K$3,0)</f>
        <v>3398</v>
      </c>
      <c r="M6" s="134">
        <f t="shared" ref="M6:M20" si="2">ROUND(H6*$K$3,0)</f>
        <v>912</v>
      </c>
      <c r="N6" s="144">
        <f t="shared" ref="N6:N20" si="3">I6-D6</f>
        <v>189</v>
      </c>
      <c r="O6" s="75">
        <f>J6-E6</f>
        <v>37</v>
      </c>
      <c r="P6" s="75"/>
      <c r="Q6" s="75">
        <f t="shared" ref="Q6:Q16" si="4">L6-G6</f>
        <v>96</v>
      </c>
      <c r="R6" s="75">
        <f t="shared" ref="R6:R20" si="5">M6-H6</f>
        <v>26</v>
      </c>
      <c r="S6"/>
      <c r="T6"/>
      <c r="U6"/>
      <c r="V6"/>
      <c r="W6"/>
      <c r="AB6"/>
    </row>
    <row r="7" spans="1:28">
      <c r="A7" s="320"/>
      <c r="B7" s="15" t="s">
        <v>113</v>
      </c>
      <c r="C7" s="5" t="s">
        <v>114</v>
      </c>
      <c r="D7" s="138">
        <v>32285</v>
      </c>
      <c r="E7" s="131">
        <v>3332</v>
      </c>
      <c r="F7" s="132" t="s">
        <v>48</v>
      </c>
      <c r="G7" s="131">
        <v>16182</v>
      </c>
      <c r="H7" s="140">
        <v>886</v>
      </c>
      <c r="I7" s="147">
        <f t="shared" si="0"/>
        <v>33221</v>
      </c>
      <c r="J7" s="49">
        <f t="shared" ref="J7:J19" si="6">ROUND(E7*$K$3,0)</f>
        <v>3429</v>
      </c>
      <c r="K7" s="50" t="s">
        <v>48</v>
      </c>
      <c r="L7" s="49">
        <f t="shared" si="1"/>
        <v>16651</v>
      </c>
      <c r="M7" s="134">
        <f t="shared" si="2"/>
        <v>912</v>
      </c>
      <c r="N7" s="144">
        <f t="shared" si="3"/>
        <v>936</v>
      </c>
      <c r="O7" s="75">
        <f t="shared" ref="O7:O19" si="7">J7-E7</f>
        <v>97</v>
      </c>
      <c r="P7" s="75"/>
      <c r="Q7" s="75">
        <f t="shared" si="4"/>
        <v>469</v>
      </c>
      <c r="R7" s="75">
        <f t="shared" si="5"/>
        <v>26</v>
      </c>
      <c r="S7"/>
      <c r="T7"/>
      <c r="U7"/>
      <c r="V7"/>
      <c r="W7"/>
      <c r="AB7"/>
    </row>
    <row r="8" spans="1:28">
      <c r="A8" s="320"/>
      <c r="B8" s="15" t="s">
        <v>115</v>
      </c>
      <c r="C8" s="5" t="s">
        <v>116</v>
      </c>
      <c r="D8" s="138">
        <v>32285</v>
      </c>
      <c r="E8" s="131">
        <v>4566</v>
      </c>
      <c r="F8" s="132" t="s">
        <v>48</v>
      </c>
      <c r="G8" s="131">
        <v>16182</v>
      </c>
      <c r="H8" s="140">
        <v>886</v>
      </c>
      <c r="I8" s="147">
        <f t="shared" si="0"/>
        <v>33221</v>
      </c>
      <c r="J8" s="49">
        <f t="shared" si="6"/>
        <v>4698</v>
      </c>
      <c r="K8" s="50" t="s">
        <v>48</v>
      </c>
      <c r="L8" s="49">
        <f t="shared" si="1"/>
        <v>16651</v>
      </c>
      <c r="M8" s="134">
        <f t="shared" si="2"/>
        <v>912</v>
      </c>
      <c r="N8" s="144">
        <f t="shared" si="3"/>
        <v>936</v>
      </c>
      <c r="O8" s="75">
        <f t="shared" si="7"/>
        <v>132</v>
      </c>
      <c r="P8" s="75"/>
      <c r="Q8" s="75">
        <f t="shared" si="4"/>
        <v>469</v>
      </c>
      <c r="R8" s="75">
        <f t="shared" si="5"/>
        <v>26</v>
      </c>
      <c r="S8"/>
      <c r="T8"/>
      <c r="U8"/>
      <c r="V8"/>
      <c r="W8"/>
      <c r="AB8"/>
    </row>
    <row r="9" spans="1:28">
      <c r="A9" s="320"/>
      <c r="B9" s="15" t="s">
        <v>117</v>
      </c>
      <c r="C9" s="5" t="s">
        <v>118</v>
      </c>
      <c r="D9" s="138">
        <v>32285</v>
      </c>
      <c r="E9" s="131">
        <v>6565</v>
      </c>
      <c r="F9" s="132" t="s">
        <v>48</v>
      </c>
      <c r="G9" s="131">
        <v>16182</v>
      </c>
      <c r="H9" s="140">
        <v>886</v>
      </c>
      <c r="I9" s="147">
        <f t="shared" si="0"/>
        <v>33221</v>
      </c>
      <c r="J9" s="49">
        <f t="shared" si="6"/>
        <v>6755</v>
      </c>
      <c r="K9" s="50" t="s">
        <v>48</v>
      </c>
      <c r="L9" s="49">
        <f t="shared" si="1"/>
        <v>16651</v>
      </c>
      <c r="M9" s="134">
        <f t="shared" si="2"/>
        <v>912</v>
      </c>
      <c r="N9" s="144">
        <f t="shared" si="3"/>
        <v>936</v>
      </c>
      <c r="O9" s="75">
        <f t="shared" si="7"/>
        <v>190</v>
      </c>
      <c r="P9" s="75"/>
      <c r="Q9" s="75">
        <f t="shared" si="4"/>
        <v>469</v>
      </c>
      <c r="R9" s="75">
        <f t="shared" si="5"/>
        <v>26</v>
      </c>
      <c r="S9"/>
      <c r="T9"/>
      <c r="U9"/>
      <c r="V9"/>
      <c r="W9"/>
      <c r="AB9"/>
    </row>
    <row r="10" spans="1:28">
      <c r="A10" s="320" t="s">
        <v>119</v>
      </c>
      <c r="B10" s="15" t="s">
        <v>120</v>
      </c>
      <c r="C10" s="5" t="s">
        <v>112</v>
      </c>
      <c r="D10" s="138">
        <v>6521</v>
      </c>
      <c r="E10" s="131">
        <v>1794</v>
      </c>
      <c r="F10" s="131">
        <v>1665</v>
      </c>
      <c r="G10" s="131">
        <v>3302</v>
      </c>
      <c r="H10" s="140">
        <v>886</v>
      </c>
      <c r="I10" s="147">
        <f t="shared" si="0"/>
        <v>6710</v>
      </c>
      <c r="J10" s="49">
        <f t="shared" si="6"/>
        <v>1846</v>
      </c>
      <c r="K10" s="49">
        <f>ROUND(F10*$K$3,0)</f>
        <v>1713</v>
      </c>
      <c r="L10" s="49">
        <f t="shared" si="1"/>
        <v>3398</v>
      </c>
      <c r="M10" s="134">
        <f t="shared" si="2"/>
        <v>912</v>
      </c>
      <c r="N10" s="144">
        <f t="shared" si="3"/>
        <v>189</v>
      </c>
      <c r="O10" s="75">
        <f t="shared" si="7"/>
        <v>52</v>
      </c>
      <c r="P10" s="75">
        <f>K10-F10</f>
        <v>48</v>
      </c>
      <c r="Q10" s="75">
        <f t="shared" si="4"/>
        <v>96</v>
      </c>
      <c r="R10" s="75">
        <f t="shared" si="5"/>
        <v>26</v>
      </c>
      <c r="S10"/>
      <c r="T10"/>
      <c r="U10"/>
      <c r="V10"/>
      <c r="W10"/>
      <c r="AB10"/>
    </row>
    <row r="11" spans="1:28">
      <c r="A11" s="320"/>
      <c r="B11" s="15" t="s">
        <v>121</v>
      </c>
      <c r="C11" s="5" t="s">
        <v>114</v>
      </c>
      <c r="D11" s="138">
        <v>32285</v>
      </c>
      <c r="E11" s="131">
        <v>5666</v>
      </c>
      <c r="F11" s="131">
        <v>4853</v>
      </c>
      <c r="G11" s="131">
        <v>16182</v>
      </c>
      <c r="H11" s="140">
        <v>886</v>
      </c>
      <c r="I11" s="147">
        <f t="shared" si="0"/>
        <v>33221</v>
      </c>
      <c r="J11" s="49">
        <f t="shared" si="6"/>
        <v>5830</v>
      </c>
      <c r="K11" s="49">
        <f t="shared" ref="K11:K13" si="8">ROUND(F11*$K$3,0)</f>
        <v>4994</v>
      </c>
      <c r="L11" s="49">
        <f t="shared" si="1"/>
        <v>16651</v>
      </c>
      <c r="M11" s="134">
        <f t="shared" si="2"/>
        <v>912</v>
      </c>
      <c r="N11" s="144">
        <f t="shared" si="3"/>
        <v>936</v>
      </c>
      <c r="O11" s="75">
        <f t="shared" si="7"/>
        <v>164</v>
      </c>
      <c r="P11" s="75">
        <f t="shared" ref="P11:P13" si="9">K11-F11</f>
        <v>141</v>
      </c>
      <c r="Q11" s="75">
        <f t="shared" si="4"/>
        <v>469</v>
      </c>
      <c r="R11" s="75">
        <f t="shared" si="5"/>
        <v>26</v>
      </c>
      <c r="S11"/>
      <c r="T11"/>
      <c r="U11"/>
      <c r="V11"/>
      <c r="W11"/>
      <c r="AB11"/>
    </row>
    <row r="12" spans="1:28">
      <c r="A12" s="320"/>
      <c r="B12" s="15" t="s">
        <v>122</v>
      </c>
      <c r="C12" s="5" t="s">
        <v>116</v>
      </c>
      <c r="D12" s="138">
        <v>32285</v>
      </c>
      <c r="E12" s="131">
        <v>8348</v>
      </c>
      <c r="F12" s="131">
        <v>7536</v>
      </c>
      <c r="G12" s="131">
        <v>16182</v>
      </c>
      <c r="H12" s="140">
        <v>886</v>
      </c>
      <c r="I12" s="147">
        <f t="shared" si="0"/>
        <v>33221</v>
      </c>
      <c r="J12" s="49">
        <f t="shared" si="6"/>
        <v>8590</v>
      </c>
      <c r="K12" s="49">
        <f t="shared" si="8"/>
        <v>7755</v>
      </c>
      <c r="L12" s="49">
        <f t="shared" si="1"/>
        <v>16651</v>
      </c>
      <c r="M12" s="134">
        <f t="shared" si="2"/>
        <v>912</v>
      </c>
      <c r="N12" s="144">
        <f t="shared" si="3"/>
        <v>936</v>
      </c>
      <c r="O12" s="75">
        <f t="shared" si="7"/>
        <v>242</v>
      </c>
      <c r="P12" s="75">
        <f t="shared" si="9"/>
        <v>219</v>
      </c>
      <c r="Q12" s="75">
        <f t="shared" si="4"/>
        <v>469</v>
      </c>
      <c r="R12" s="75">
        <f t="shared" si="5"/>
        <v>26</v>
      </c>
      <c r="S12"/>
      <c r="T12"/>
      <c r="U12"/>
      <c r="V12"/>
      <c r="W12"/>
      <c r="AB12"/>
    </row>
    <row r="13" spans="1:28">
      <c r="A13" s="320"/>
      <c r="B13" s="15" t="s">
        <v>123</v>
      </c>
      <c r="C13" s="5" t="s">
        <v>118</v>
      </c>
      <c r="D13" s="138">
        <v>32285</v>
      </c>
      <c r="E13" s="131">
        <v>12415</v>
      </c>
      <c r="F13" s="131">
        <v>11603</v>
      </c>
      <c r="G13" s="131">
        <v>16182</v>
      </c>
      <c r="H13" s="140">
        <v>886</v>
      </c>
      <c r="I13" s="147">
        <f t="shared" si="0"/>
        <v>33221</v>
      </c>
      <c r="J13" s="49">
        <f t="shared" si="6"/>
        <v>12775</v>
      </c>
      <c r="K13" s="49">
        <f t="shared" si="8"/>
        <v>11939</v>
      </c>
      <c r="L13" s="49">
        <f t="shared" si="1"/>
        <v>16651</v>
      </c>
      <c r="M13" s="134">
        <f t="shared" si="2"/>
        <v>912</v>
      </c>
      <c r="N13" s="144">
        <f t="shared" si="3"/>
        <v>936</v>
      </c>
      <c r="O13" s="75">
        <f t="shared" si="7"/>
        <v>360</v>
      </c>
      <c r="P13" s="75">
        <f t="shared" si="9"/>
        <v>336</v>
      </c>
      <c r="Q13" s="75">
        <f t="shared" si="4"/>
        <v>469</v>
      </c>
      <c r="R13" s="75">
        <f t="shared" si="5"/>
        <v>26</v>
      </c>
      <c r="S13"/>
      <c r="T13"/>
      <c r="U13"/>
      <c r="V13"/>
      <c r="W13"/>
      <c r="AB13"/>
    </row>
    <row r="14" spans="1:28">
      <c r="A14" s="320"/>
      <c r="B14" s="15" t="s">
        <v>124</v>
      </c>
      <c r="C14" s="5" t="s">
        <v>125</v>
      </c>
      <c r="D14" s="138">
        <v>32285</v>
      </c>
      <c r="E14" s="131">
        <v>19366</v>
      </c>
      <c r="F14" s="132" t="s">
        <v>48</v>
      </c>
      <c r="G14" s="131">
        <v>16182</v>
      </c>
      <c r="H14" s="140">
        <v>886</v>
      </c>
      <c r="I14" s="147">
        <f t="shared" si="0"/>
        <v>33221</v>
      </c>
      <c r="J14" s="49">
        <f t="shared" si="6"/>
        <v>19928</v>
      </c>
      <c r="K14" s="50" t="s">
        <v>48</v>
      </c>
      <c r="L14" s="49">
        <f t="shared" si="1"/>
        <v>16651</v>
      </c>
      <c r="M14" s="134">
        <f t="shared" si="2"/>
        <v>912</v>
      </c>
      <c r="N14" s="144">
        <f t="shared" si="3"/>
        <v>936</v>
      </c>
      <c r="O14" s="75">
        <f t="shared" si="7"/>
        <v>562</v>
      </c>
      <c r="P14" s="75"/>
      <c r="Q14" s="75">
        <f t="shared" si="4"/>
        <v>469</v>
      </c>
      <c r="R14" s="75">
        <f t="shared" si="5"/>
        <v>26</v>
      </c>
      <c r="S14"/>
      <c r="T14"/>
      <c r="U14"/>
      <c r="V14"/>
      <c r="W14"/>
      <c r="AB14"/>
    </row>
    <row r="15" spans="1:28">
      <c r="A15" s="320"/>
      <c r="B15" s="15" t="s">
        <v>126</v>
      </c>
      <c r="C15" s="5" t="s">
        <v>127</v>
      </c>
      <c r="D15" s="138">
        <v>32285</v>
      </c>
      <c r="E15" s="131">
        <v>41090</v>
      </c>
      <c r="F15" s="132" t="s">
        <v>48</v>
      </c>
      <c r="G15" s="131">
        <v>16182</v>
      </c>
      <c r="H15" s="140">
        <v>886</v>
      </c>
      <c r="I15" s="147">
        <f t="shared" si="0"/>
        <v>33221</v>
      </c>
      <c r="J15" s="49">
        <f t="shared" si="6"/>
        <v>42282</v>
      </c>
      <c r="K15" s="50" t="s">
        <v>48</v>
      </c>
      <c r="L15" s="49">
        <f t="shared" si="1"/>
        <v>16651</v>
      </c>
      <c r="M15" s="134">
        <f t="shared" si="2"/>
        <v>912</v>
      </c>
      <c r="N15" s="144">
        <f t="shared" si="3"/>
        <v>936</v>
      </c>
      <c r="O15" s="75">
        <f t="shared" si="7"/>
        <v>1192</v>
      </c>
      <c r="P15" s="75"/>
      <c r="Q15" s="75">
        <f t="shared" si="4"/>
        <v>469</v>
      </c>
      <c r="R15" s="75">
        <f t="shared" si="5"/>
        <v>26</v>
      </c>
      <c r="S15"/>
      <c r="T15"/>
      <c r="U15"/>
      <c r="V15"/>
      <c r="W15"/>
      <c r="AB15"/>
    </row>
    <row r="16" spans="1:28">
      <c r="A16" s="320"/>
      <c r="B16" s="15" t="s">
        <v>128</v>
      </c>
      <c r="C16" s="5" t="s">
        <v>129</v>
      </c>
      <c r="D16" s="138">
        <v>32285</v>
      </c>
      <c r="E16" s="131">
        <v>69915</v>
      </c>
      <c r="F16" s="132" t="s">
        <v>48</v>
      </c>
      <c r="G16" s="131">
        <v>16182</v>
      </c>
      <c r="H16" s="140">
        <v>886</v>
      </c>
      <c r="I16" s="147">
        <f t="shared" si="0"/>
        <v>33221</v>
      </c>
      <c r="J16" s="49">
        <f t="shared" si="6"/>
        <v>71943</v>
      </c>
      <c r="K16" s="50" t="s">
        <v>48</v>
      </c>
      <c r="L16" s="49">
        <f t="shared" si="1"/>
        <v>16651</v>
      </c>
      <c r="M16" s="134">
        <f t="shared" si="2"/>
        <v>912</v>
      </c>
      <c r="N16" s="144">
        <f t="shared" si="3"/>
        <v>936</v>
      </c>
      <c r="O16" s="75">
        <f t="shared" si="7"/>
        <v>2028</v>
      </c>
      <c r="P16" s="75"/>
      <c r="Q16" s="75">
        <f t="shared" si="4"/>
        <v>469</v>
      </c>
      <c r="R16" s="75">
        <f t="shared" si="5"/>
        <v>26</v>
      </c>
      <c r="S16"/>
      <c r="T16"/>
      <c r="U16"/>
      <c r="V16"/>
      <c r="W16"/>
      <c r="AB16"/>
    </row>
    <row r="17" spans="1:28" ht="31.5">
      <c r="A17" s="17" t="s">
        <v>130</v>
      </c>
      <c r="B17" s="17" t="s">
        <v>131</v>
      </c>
      <c r="C17" s="16" t="s">
        <v>48</v>
      </c>
      <c r="D17" s="138">
        <v>886</v>
      </c>
      <c r="E17" s="131" t="s">
        <v>48</v>
      </c>
      <c r="F17" s="131">
        <v>363</v>
      </c>
      <c r="G17" s="132" t="s">
        <v>48</v>
      </c>
      <c r="H17" s="140">
        <v>402</v>
      </c>
      <c r="I17" s="147">
        <f t="shared" si="0"/>
        <v>912</v>
      </c>
      <c r="J17" s="49" t="s">
        <v>48</v>
      </c>
      <c r="K17" s="49">
        <f t="shared" ref="K17" si="10">ROUND(F17*$K$3,0)</f>
        <v>374</v>
      </c>
      <c r="L17" s="50" t="s">
        <v>48</v>
      </c>
      <c r="M17" s="134">
        <f t="shared" si="2"/>
        <v>414</v>
      </c>
      <c r="N17" s="144">
        <f t="shared" si="3"/>
        <v>26</v>
      </c>
      <c r="O17" s="75"/>
      <c r="P17" s="75">
        <f t="shared" ref="P17" si="11">K17-F17</f>
        <v>11</v>
      </c>
      <c r="Q17" s="76"/>
      <c r="R17" s="75">
        <f t="shared" si="5"/>
        <v>12</v>
      </c>
      <c r="S17"/>
      <c r="T17"/>
      <c r="U17"/>
      <c r="V17"/>
      <c r="W17"/>
      <c r="AB17"/>
    </row>
    <row r="18" spans="1:28">
      <c r="A18" s="18" t="s">
        <v>132</v>
      </c>
      <c r="B18" s="5" t="s">
        <v>133</v>
      </c>
      <c r="C18" s="16" t="s">
        <v>48</v>
      </c>
      <c r="D18" s="138">
        <v>17929</v>
      </c>
      <c r="E18" s="131">
        <v>4036</v>
      </c>
      <c r="F18" s="132" t="s">
        <v>48</v>
      </c>
      <c r="G18" s="132" t="s">
        <v>48</v>
      </c>
      <c r="H18" s="140">
        <v>1558</v>
      </c>
      <c r="I18" s="147">
        <f t="shared" si="0"/>
        <v>18449</v>
      </c>
      <c r="J18" s="49">
        <f t="shared" si="6"/>
        <v>4153</v>
      </c>
      <c r="K18" s="50" t="s">
        <v>48</v>
      </c>
      <c r="L18" s="50">
        <v>8982</v>
      </c>
      <c r="M18" s="134">
        <f t="shared" si="2"/>
        <v>1603</v>
      </c>
      <c r="N18" s="144">
        <f t="shared" si="3"/>
        <v>520</v>
      </c>
      <c r="O18" s="75">
        <f t="shared" si="7"/>
        <v>117</v>
      </c>
      <c r="P18" s="75"/>
      <c r="Q18" s="76"/>
      <c r="R18" s="75">
        <f t="shared" si="5"/>
        <v>45</v>
      </c>
      <c r="S18"/>
      <c r="T18"/>
      <c r="U18"/>
      <c r="V18"/>
      <c r="W18"/>
      <c r="AB18"/>
    </row>
    <row r="19" spans="1:28">
      <c r="A19" s="19"/>
      <c r="B19" s="5" t="s">
        <v>134</v>
      </c>
      <c r="C19" s="16" t="s">
        <v>48</v>
      </c>
      <c r="D19" s="138">
        <v>803</v>
      </c>
      <c r="E19" s="131">
        <v>826</v>
      </c>
      <c r="F19" s="132" t="s">
        <v>48</v>
      </c>
      <c r="G19" s="132" t="s">
        <v>48</v>
      </c>
      <c r="H19" s="140">
        <v>1558</v>
      </c>
      <c r="I19" s="147">
        <f t="shared" si="0"/>
        <v>826</v>
      </c>
      <c r="J19" s="49">
        <f t="shared" si="6"/>
        <v>850</v>
      </c>
      <c r="K19" s="50" t="s">
        <v>48</v>
      </c>
      <c r="L19" s="50" t="s">
        <v>48</v>
      </c>
      <c r="M19" s="134">
        <f t="shared" si="2"/>
        <v>1603</v>
      </c>
      <c r="N19" s="144">
        <f t="shared" si="3"/>
        <v>23</v>
      </c>
      <c r="O19" s="75">
        <f t="shared" si="7"/>
        <v>24</v>
      </c>
      <c r="P19" s="75"/>
      <c r="Q19" s="76"/>
      <c r="R19" s="75">
        <f t="shared" si="5"/>
        <v>45</v>
      </c>
      <c r="S19"/>
      <c r="T19"/>
      <c r="U19"/>
      <c r="V19"/>
      <c r="W19"/>
      <c r="AB19"/>
    </row>
    <row r="20" spans="1:28">
      <c r="A20" s="20"/>
      <c r="B20" s="5" t="s">
        <v>135</v>
      </c>
      <c r="C20" s="16" t="s">
        <v>48</v>
      </c>
      <c r="D20" s="138">
        <v>10191</v>
      </c>
      <c r="E20" s="131" t="s">
        <v>48</v>
      </c>
      <c r="F20" s="131">
        <v>2096</v>
      </c>
      <c r="G20" s="132" t="s">
        <v>48</v>
      </c>
      <c r="H20" s="140">
        <v>886</v>
      </c>
      <c r="I20" s="147">
        <f t="shared" si="0"/>
        <v>10487</v>
      </c>
      <c r="J20" s="49" t="s">
        <v>48</v>
      </c>
      <c r="K20" s="49">
        <f t="shared" ref="K20" si="12">ROUND(F20*$K$3,0)</f>
        <v>2157</v>
      </c>
      <c r="L20" s="50">
        <v>5106</v>
      </c>
      <c r="M20" s="134">
        <f t="shared" si="2"/>
        <v>912</v>
      </c>
      <c r="N20" s="144">
        <f t="shared" si="3"/>
        <v>296</v>
      </c>
      <c r="O20" s="75"/>
      <c r="P20" s="75">
        <f t="shared" ref="P20" si="13">K20-F20</f>
        <v>61</v>
      </c>
      <c r="Q20" s="76"/>
      <c r="R20" s="75">
        <f t="shared" si="5"/>
        <v>26</v>
      </c>
      <c r="S20"/>
      <c r="T20"/>
      <c r="U20"/>
      <c r="V20"/>
      <c r="W20"/>
      <c r="AB20"/>
    </row>
    <row r="22" spans="1:28" hidden="1">
      <c r="A22" s="1"/>
      <c r="B22" s="1"/>
      <c r="C22" s="1"/>
      <c r="D22" s="31" t="e">
        <f>+#REF!-D5</f>
        <v>#REF!</v>
      </c>
      <c r="E22" s="40"/>
      <c r="F22" s="31" t="e">
        <f>+#REF!-F5</f>
        <v>#REF!</v>
      </c>
      <c r="G22" s="31" t="e">
        <f>+#REF!-G5</f>
        <v>#REF!</v>
      </c>
      <c r="H22" s="31" t="e">
        <f>+#REF!-H5</f>
        <v>#REF!</v>
      </c>
      <c r="I22" s="31" t="e">
        <f>+#REF!-I5</f>
        <v>#REF!</v>
      </c>
      <c r="J22" s="40"/>
      <c r="K22" s="31" t="e">
        <f>+#REF!-K5</f>
        <v>#REF!</v>
      </c>
      <c r="L22" s="31" t="e">
        <f>+#REF!-L5</f>
        <v>#REF!</v>
      </c>
      <c r="M22" s="31" t="e">
        <f>+#REF!-M5</f>
        <v>#REF!</v>
      </c>
      <c r="N22" s="31" t="e">
        <f>+#REF!-N5</f>
        <v>#REF!</v>
      </c>
      <c r="O22" s="31"/>
      <c r="P22" s="31" t="e">
        <f>+#REF!-P5</f>
        <v>#REF!</v>
      </c>
      <c r="Q22" s="31" t="e">
        <f>+#REF!-Q5</f>
        <v>#REF!</v>
      </c>
      <c r="R22" s="31" t="e">
        <f>+#REF!-R5</f>
        <v>#REF!</v>
      </c>
      <c r="S22" s="31" t="e">
        <f>+#REF!-S5</f>
        <v>#REF!</v>
      </c>
      <c r="T22" s="31" t="e">
        <f>+#REF!-T5</f>
        <v>#REF!</v>
      </c>
      <c r="U22" s="31" t="e">
        <f>+#REF!-U5</f>
        <v>#REF!</v>
      </c>
      <c r="V22" s="31" t="e">
        <f>+#REF!-V5</f>
        <v>#REF!</v>
      </c>
      <c r="W22" s="31" t="e">
        <f>+#REF!-W5</f>
        <v>#REF!</v>
      </c>
      <c r="X22" s="31" t="e">
        <f>+#REF!-X5</f>
        <v>#REF!</v>
      </c>
      <c r="Y22" s="31"/>
      <c r="Z22" s="31" t="e">
        <f>+#REF!-Z5</f>
        <v>#REF!</v>
      </c>
      <c r="AA22" s="41" t="e">
        <f>+#REF!-AA5</f>
        <v>#REF!</v>
      </c>
      <c r="AB22" s="31" t="e">
        <f>+#REF!-AB5</f>
        <v>#REF!</v>
      </c>
    </row>
    <row r="23" spans="1:28" hidden="1">
      <c r="A23" s="1"/>
      <c r="B23" s="1"/>
      <c r="C23" s="1"/>
      <c r="D23" s="31" t="e">
        <f>+#REF!-D6</f>
        <v>#REF!</v>
      </c>
      <c r="E23" s="31" t="e">
        <f>+#REF!-E6</f>
        <v>#REF!</v>
      </c>
      <c r="F23" s="31"/>
      <c r="G23" s="31" t="e">
        <f>+#REF!-G6</f>
        <v>#REF!</v>
      </c>
      <c r="H23" s="31" t="e">
        <f>+#REF!-H6</f>
        <v>#REF!</v>
      </c>
      <c r="I23" s="31" t="e">
        <f>+#REF!-I6</f>
        <v>#REF!</v>
      </c>
      <c r="J23" s="31" t="e">
        <f>+#REF!-J6</f>
        <v>#REF!</v>
      </c>
      <c r="K23" s="31"/>
      <c r="L23" s="31" t="e">
        <f>+#REF!-L6</f>
        <v>#REF!</v>
      </c>
      <c r="M23" s="31" t="e">
        <f>+#REF!-M6</f>
        <v>#REF!</v>
      </c>
      <c r="N23" s="31" t="e">
        <f>+#REF!-N6</f>
        <v>#REF!</v>
      </c>
      <c r="O23" s="31" t="e">
        <f>+#REF!-O6</f>
        <v>#REF!</v>
      </c>
      <c r="P23" s="31"/>
      <c r="Q23" s="31" t="e">
        <f>+#REF!-Q6</f>
        <v>#REF!</v>
      </c>
      <c r="R23" s="31" t="e">
        <f>+#REF!-R6</f>
        <v>#REF!</v>
      </c>
      <c r="S23" s="31" t="e">
        <f>+#REF!-S6</f>
        <v>#REF!</v>
      </c>
      <c r="T23" s="31" t="e">
        <f>+#REF!-T6</f>
        <v>#REF!</v>
      </c>
      <c r="U23" s="31"/>
      <c r="V23" s="31" t="e">
        <f>+#REF!-V6</f>
        <v>#REF!</v>
      </c>
      <c r="W23" s="31" t="e">
        <f>+#REF!-W6</f>
        <v>#REF!</v>
      </c>
      <c r="X23" s="31" t="e">
        <f>+#REF!-X6</f>
        <v>#REF!</v>
      </c>
      <c r="Y23" s="31" t="e">
        <f>+#REF!-Y6</f>
        <v>#REF!</v>
      </c>
      <c r="Z23" s="31"/>
      <c r="AA23" s="31" t="e">
        <f>+#REF!-AA6</f>
        <v>#REF!</v>
      </c>
      <c r="AB23" s="31" t="e">
        <f>+#REF!-AB6</f>
        <v>#REF!</v>
      </c>
    </row>
    <row r="24" spans="1:28" hidden="1">
      <c r="A24" s="1"/>
      <c r="B24" s="1"/>
      <c r="C24" s="1"/>
      <c r="D24" s="31" t="e">
        <f>+#REF!-D7</f>
        <v>#REF!</v>
      </c>
      <c r="E24" s="31" t="e">
        <f>+#REF!-E7</f>
        <v>#REF!</v>
      </c>
      <c r="F24" s="31"/>
      <c r="G24" s="31" t="e">
        <f>+#REF!-G7</f>
        <v>#REF!</v>
      </c>
      <c r="H24" s="31" t="e">
        <f>+#REF!-H7</f>
        <v>#REF!</v>
      </c>
      <c r="I24" s="31" t="e">
        <f>+#REF!-I7</f>
        <v>#REF!</v>
      </c>
      <c r="J24" s="31" t="e">
        <f>+#REF!-J7</f>
        <v>#REF!</v>
      </c>
      <c r="K24" s="31"/>
      <c r="L24" s="31" t="e">
        <f>+#REF!-L7</f>
        <v>#REF!</v>
      </c>
      <c r="M24" s="31" t="e">
        <f>+#REF!-M7</f>
        <v>#REF!</v>
      </c>
      <c r="N24" s="31" t="e">
        <f>+#REF!-N7</f>
        <v>#REF!</v>
      </c>
      <c r="O24" s="31" t="e">
        <f>+#REF!-O7</f>
        <v>#REF!</v>
      </c>
      <c r="P24" s="31"/>
      <c r="Q24" s="31" t="e">
        <f>+#REF!-Q7</f>
        <v>#REF!</v>
      </c>
      <c r="R24" s="31" t="e">
        <f>+#REF!-R7</f>
        <v>#REF!</v>
      </c>
      <c r="S24" s="31" t="e">
        <f>+#REF!-S7</f>
        <v>#REF!</v>
      </c>
      <c r="T24" s="31" t="e">
        <f>+#REF!-T7</f>
        <v>#REF!</v>
      </c>
      <c r="U24" s="31"/>
      <c r="V24" s="31" t="e">
        <f>+#REF!-V7</f>
        <v>#REF!</v>
      </c>
      <c r="W24" s="31" t="e">
        <f>+#REF!-W7</f>
        <v>#REF!</v>
      </c>
      <c r="X24" s="31" t="e">
        <f>+#REF!-X7</f>
        <v>#REF!</v>
      </c>
      <c r="Y24" s="31" t="e">
        <f>+#REF!-Y7</f>
        <v>#REF!</v>
      </c>
      <c r="Z24" s="31"/>
      <c r="AA24" s="31" t="e">
        <f>+#REF!-AA7</f>
        <v>#REF!</v>
      </c>
      <c r="AB24" s="31" t="e">
        <f>+#REF!-AB7</f>
        <v>#REF!</v>
      </c>
    </row>
    <row r="25" spans="1:28" hidden="1">
      <c r="A25" s="1"/>
      <c r="B25" s="1"/>
      <c r="C25" s="1"/>
      <c r="D25" s="31" t="e">
        <f>+#REF!-D8</f>
        <v>#REF!</v>
      </c>
      <c r="E25" s="31" t="e">
        <f>+#REF!-E8</f>
        <v>#REF!</v>
      </c>
      <c r="F25" s="31"/>
      <c r="G25" s="31" t="e">
        <f>+#REF!-G8</f>
        <v>#REF!</v>
      </c>
      <c r="H25" s="31" t="e">
        <f>+#REF!-H8</f>
        <v>#REF!</v>
      </c>
      <c r="I25" s="31" t="e">
        <f>+#REF!-I8</f>
        <v>#REF!</v>
      </c>
      <c r="J25" s="31" t="e">
        <f>+#REF!-J8</f>
        <v>#REF!</v>
      </c>
      <c r="K25" s="31"/>
      <c r="L25" s="31" t="e">
        <f>+#REF!-L8</f>
        <v>#REF!</v>
      </c>
      <c r="M25" s="31" t="e">
        <f>+#REF!-M8</f>
        <v>#REF!</v>
      </c>
      <c r="N25" s="31" t="e">
        <f>+#REF!-N8</f>
        <v>#REF!</v>
      </c>
      <c r="O25" s="31" t="e">
        <f>+#REF!-O8</f>
        <v>#REF!</v>
      </c>
      <c r="P25" s="31"/>
      <c r="Q25" s="31" t="e">
        <f>+#REF!-Q8</f>
        <v>#REF!</v>
      </c>
      <c r="R25" s="31" t="e">
        <f>+#REF!-R8</f>
        <v>#REF!</v>
      </c>
      <c r="S25" s="31" t="e">
        <f>+#REF!-S8</f>
        <v>#REF!</v>
      </c>
      <c r="T25" s="31" t="e">
        <f>+#REF!-T8</f>
        <v>#REF!</v>
      </c>
      <c r="U25" s="31"/>
      <c r="V25" s="31" t="e">
        <f>+#REF!-V8</f>
        <v>#REF!</v>
      </c>
      <c r="W25" s="31" t="e">
        <f>+#REF!-W8</f>
        <v>#REF!</v>
      </c>
      <c r="X25" s="31" t="e">
        <f>+#REF!-X8</f>
        <v>#REF!</v>
      </c>
      <c r="Y25" s="41" t="e">
        <f>+#REF!-Y8</f>
        <v>#REF!</v>
      </c>
      <c r="Z25" s="31"/>
      <c r="AA25" s="31" t="e">
        <f>+#REF!-AA8</f>
        <v>#REF!</v>
      </c>
      <c r="AB25" s="31" t="e">
        <f>+#REF!-AB8</f>
        <v>#REF!</v>
      </c>
    </row>
    <row r="26" spans="1:28" hidden="1">
      <c r="A26" s="1"/>
      <c r="B26" s="1"/>
      <c r="C26" s="1"/>
      <c r="D26" s="31" t="e">
        <f>+#REF!-D9</f>
        <v>#REF!</v>
      </c>
      <c r="E26" s="31" t="e">
        <f>+#REF!-E9</f>
        <v>#REF!</v>
      </c>
      <c r="F26" s="31"/>
      <c r="G26" s="31" t="e">
        <f>+#REF!-G9</f>
        <v>#REF!</v>
      </c>
      <c r="H26" s="31" t="e">
        <f>+#REF!-H9</f>
        <v>#REF!</v>
      </c>
      <c r="I26" s="31" t="e">
        <f>+#REF!-I9</f>
        <v>#REF!</v>
      </c>
      <c r="J26" s="31" t="e">
        <f>+#REF!-J9</f>
        <v>#REF!</v>
      </c>
      <c r="K26" s="31"/>
      <c r="L26" s="31" t="e">
        <f>+#REF!-L9</f>
        <v>#REF!</v>
      </c>
      <c r="M26" s="31" t="e">
        <f>+#REF!-M9</f>
        <v>#REF!</v>
      </c>
      <c r="N26" s="31" t="e">
        <f>+#REF!-N9</f>
        <v>#REF!</v>
      </c>
      <c r="O26" s="31" t="e">
        <f>+#REF!-O9</f>
        <v>#REF!</v>
      </c>
      <c r="P26" s="31"/>
      <c r="Q26" s="31" t="e">
        <f>+#REF!-Q9</f>
        <v>#REF!</v>
      </c>
      <c r="R26" s="31" t="e">
        <f>+#REF!-R9</f>
        <v>#REF!</v>
      </c>
      <c r="S26" s="31" t="e">
        <f>+#REF!-S9</f>
        <v>#REF!</v>
      </c>
      <c r="T26" s="31" t="e">
        <f>+#REF!-T9</f>
        <v>#REF!</v>
      </c>
      <c r="U26" s="31"/>
      <c r="V26" s="31" t="e">
        <f>+#REF!-V9</f>
        <v>#REF!</v>
      </c>
      <c r="W26" s="31" t="e">
        <f>+#REF!-W9</f>
        <v>#REF!</v>
      </c>
      <c r="X26" s="31" t="e">
        <f>+#REF!-X9</f>
        <v>#REF!</v>
      </c>
      <c r="Y26" s="31" t="e">
        <f>+#REF!-Y9</f>
        <v>#REF!</v>
      </c>
      <c r="Z26" s="31"/>
      <c r="AA26" s="31" t="e">
        <f>+#REF!-AA9</f>
        <v>#REF!</v>
      </c>
      <c r="AB26" s="31" t="e">
        <f>+#REF!-AB9</f>
        <v>#REF!</v>
      </c>
    </row>
    <row r="27" spans="1:28" hidden="1">
      <c r="A27" s="1"/>
      <c r="B27" s="1"/>
      <c r="C27" s="1"/>
      <c r="D27" s="31" t="e">
        <f>+#REF!-D10</f>
        <v>#REF!</v>
      </c>
      <c r="E27" s="31" t="e">
        <f>+#REF!-E10</f>
        <v>#REF!</v>
      </c>
      <c r="F27" s="31" t="e">
        <f>+#REF!-F10</f>
        <v>#REF!</v>
      </c>
      <c r="G27" s="31" t="e">
        <f>+#REF!-G10</f>
        <v>#REF!</v>
      </c>
      <c r="H27" s="31" t="e">
        <f>+#REF!-H10</f>
        <v>#REF!</v>
      </c>
      <c r="I27" s="31" t="e">
        <f>+#REF!-I10</f>
        <v>#REF!</v>
      </c>
      <c r="J27" s="31" t="e">
        <f>+#REF!-J10</f>
        <v>#REF!</v>
      </c>
      <c r="K27" s="31" t="e">
        <f>+#REF!-K10</f>
        <v>#REF!</v>
      </c>
      <c r="L27" s="31" t="e">
        <f>+#REF!-L10</f>
        <v>#REF!</v>
      </c>
      <c r="M27" s="31" t="e">
        <f>+#REF!-M10</f>
        <v>#REF!</v>
      </c>
      <c r="N27" s="31" t="e">
        <f>+#REF!-N10</f>
        <v>#REF!</v>
      </c>
      <c r="O27" s="31" t="e">
        <f>+#REF!-O10</f>
        <v>#REF!</v>
      </c>
      <c r="P27" s="31" t="e">
        <f>+#REF!-P10</f>
        <v>#REF!</v>
      </c>
      <c r="Q27" s="31" t="e">
        <f>+#REF!-Q10</f>
        <v>#REF!</v>
      </c>
      <c r="R27" s="31" t="e">
        <f>+#REF!-R10</f>
        <v>#REF!</v>
      </c>
      <c r="S27" s="31" t="e">
        <f>+#REF!-S10</f>
        <v>#REF!</v>
      </c>
      <c r="T27" s="31" t="e">
        <f>+#REF!-T10</f>
        <v>#REF!</v>
      </c>
      <c r="U27" s="31" t="e">
        <f>+#REF!-U10</f>
        <v>#REF!</v>
      </c>
      <c r="V27" s="31" t="e">
        <f>+#REF!-V10</f>
        <v>#REF!</v>
      </c>
      <c r="W27" s="31" t="e">
        <f>+#REF!-W10</f>
        <v>#REF!</v>
      </c>
      <c r="X27" s="31" t="e">
        <f>+#REF!-X10</f>
        <v>#REF!</v>
      </c>
      <c r="Y27" s="31" t="e">
        <f>+#REF!-Y10</f>
        <v>#REF!</v>
      </c>
      <c r="Z27" s="31" t="e">
        <f>+#REF!-Z10</f>
        <v>#REF!</v>
      </c>
      <c r="AA27" s="31" t="e">
        <f>+#REF!-AA10</f>
        <v>#REF!</v>
      </c>
      <c r="AB27" s="31" t="e">
        <f>+#REF!-AB10</f>
        <v>#REF!</v>
      </c>
    </row>
    <row r="28" spans="1:28" hidden="1">
      <c r="A28" s="1"/>
      <c r="B28" s="1"/>
      <c r="C28" s="1"/>
      <c r="D28" s="31" t="e">
        <f>+#REF!-D11</f>
        <v>#REF!</v>
      </c>
      <c r="E28" s="31" t="e">
        <f>+#REF!-E11</f>
        <v>#REF!</v>
      </c>
      <c r="F28" s="31" t="e">
        <f>+#REF!-F11</f>
        <v>#REF!</v>
      </c>
      <c r="G28" s="31" t="e">
        <f>+#REF!-G11</f>
        <v>#REF!</v>
      </c>
      <c r="H28" s="31" t="e">
        <f>+#REF!-H11</f>
        <v>#REF!</v>
      </c>
      <c r="I28" s="31" t="e">
        <f>+#REF!-I11</f>
        <v>#REF!</v>
      </c>
      <c r="J28" s="31" t="e">
        <f>+#REF!-J11</f>
        <v>#REF!</v>
      </c>
      <c r="K28" s="31" t="e">
        <f>+#REF!-K11</f>
        <v>#REF!</v>
      </c>
      <c r="L28" s="31" t="e">
        <f>+#REF!-L11</f>
        <v>#REF!</v>
      </c>
      <c r="M28" s="31" t="e">
        <f>+#REF!-M11</f>
        <v>#REF!</v>
      </c>
      <c r="N28" s="31" t="e">
        <f>+#REF!-N11</f>
        <v>#REF!</v>
      </c>
      <c r="O28" s="31" t="e">
        <f>+#REF!-O11</f>
        <v>#REF!</v>
      </c>
      <c r="P28" s="31" t="e">
        <f>+#REF!-P11</f>
        <v>#REF!</v>
      </c>
      <c r="Q28" s="31" t="e">
        <f>+#REF!-Q11</f>
        <v>#REF!</v>
      </c>
      <c r="R28" s="31" t="e">
        <f>+#REF!-R11</f>
        <v>#REF!</v>
      </c>
      <c r="S28" s="31" t="e">
        <f>+#REF!-S11</f>
        <v>#REF!</v>
      </c>
      <c r="T28" s="31" t="e">
        <f>+#REF!-T11</f>
        <v>#REF!</v>
      </c>
      <c r="U28" s="31" t="e">
        <f>+#REF!-U11</f>
        <v>#REF!</v>
      </c>
      <c r="V28" s="31" t="e">
        <f>+#REF!-V11</f>
        <v>#REF!</v>
      </c>
      <c r="W28" s="31" t="e">
        <f>+#REF!-W11</f>
        <v>#REF!</v>
      </c>
      <c r="X28" s="31" t="e">
        <f>+#REF!-X11</f>
        <v>#REF!</v>
      </c>
      <c r="Y28" s="31" t="e">
        <f>+#REF!-Y11</f>
        <v>#REF!</v>
      </c>
      <c r="Z28" s="31" t="e">
        <f>+#REF!-Z11</f>
        <v>#REF!</v>
      </c>
      <c r="AA28" s="31" t="e">
        <f>+#REF!-AA11</f>
        <v>#REF!</v>
      </c>
      <c r="AB28" s="31" t="e">
        <f>+#REF!-AB11</f>
        <v>#REF!</v>
      </c>
    </row>
    <row r="29" spans="1:28" hidden="1">
      <c r="A29" s="1"/>
      <c r="B29" s="1"/>
      <c r="C29" s="1"/>
      <c r="D29" s="31" t="e">
        <f>+#REF!-D12</f>
        <v>#REF!</v>
      </c>
      <c r="E29" s="31" t="e">
        <f>+#REF!-E12</f>
        <v>#REF!</v>
      </c>
      <c r="F29" s="31" t="e">
        <f>+#REF!-F12</f>
        <v>#REF!</v>
      </c>
      <c r="G29" s="31" t="e">
        <f>+#REF!-G12</f>
        <v>#REF!</v>
      </c>
      <c r="H29" s="31" t="e">
        <f>+#REF!-H12</f>
        <v>#REF!</v>
      </c>
      <c r="I29" s="31" t="e">
        <f>+#REF!-I12</f>
        <v>#REF!</v>
      </c>
      <c r="J29" s="31" t="e">
        <f>+#REF!-J12</f>
        <v>#REF!</v>
      </c>
      <c r="K29" s="31" t="e">
        <f>+#REF!-K12</f>
        <v>#REF!</v>
      </c>
      <c r="L29" s="31" t="e">
        <f>+#REF!-L12</f>
        <v>#REF!</v>
      </c>
      <c r="M29" s="31" t="e">
        <f>+#REF!-M12</f>
        <v>#REF!</v>
      </c>
      <c r="N29" s="31" t="e">
        <f>+#REF!-N12</f>
        <v>#REF!</v>
      </c>
      <c r="O29" s="31" t="e">
        <f>+#REF!-O12</f>
        <v>#REF!</v>
      </c>
      <c r="P29" s="31" t="e">
        <f>+#REF!-P12</f>
        <v>#REF!</v>
      </c>
      <c r="Q29" s="31" t="e">
        <f>+#REF!-Q12</f>
        <v>#REF!</v>
      </c>
      <c r="R29" s="31" t="e">
        <f>+#REF!-R12</f>
        <v>#REF!</v>
      </c>
      <c r="S29" s="31" t="e">
        <f>+#REF!-S12</f>
        <v>#REF!</v>
      </c>
      <c r="T29" s="31" t="e">
        <f>+#REF!-T12</f>
        <v>#REF!</v>
      </c>
      <c r="U29" s="31" t="e">
        <f>+#REF!-U12</f>
        <v>#REF!</v>
      </c>
      <c r="V29" s="31" t="e">
        <f>+#REF!-V12</f>
        <v>#REF!</v>
      </c>
      <c r="W29" s="31" t="e">
        <f>+#REF!-W12</f>
        <v>#REF!</v>
      </c>
      <c r="X29" s="31" t="e">
        <f>+#REF!-X12</f>
        <v>#REF!</v>
      </c>
      <c r="Y29" s="31" t="e">
        <f>+#REF!-Y12</f>
        <v>#REF!</v>
      </c>
      <c r="Z29" s="31" t="e">
        <f>+#REF!-Z12</f>
        <v>#REF!</v>
      </c>
      <c r="AA29" s="31" t="e">
        <f>+#REF!-AA12</f>
        <v>#REF!</v>
      </c>
      <c r="AB29" s="31" t="e">
        <f>+#REF!-AB12</f>
        <v>#REF!</v>
      </c>
    </row>
    <row r="30" spans="1:28" hidden="1">
      <c r="A30" s="1"/>
      <c r="B30" s="1"/>
      <c r="C30" s="1"/>
      <c r="D30" s="31" t="e">
        <f>+#REF!-D13</f>
        <v>#REF!</v>
      </c>
      <c r="E30" s="31" t="e">
        <f>+#REF!-E13</f>
        <v>#REF!</v>
      </c>
      <c r="F30" s="31" t="e">
        <f>+#REF!-F13</f>
        <v>#REF!</v>
      </c>
      <c r="G30" s="31" t="e">
        <f>+#REF!-G13</f>
        <v>#REF!</v>
      </c>
      <c r="H30" s="31" t="e">
        <f>+#REF!-H13</f>
        <v>#REF!</v>
      </c>
      <c r="I30" s="31" t="e">
        <f>+#REF!-I13</f>
        <v>#REF!</v>
      </c>
      <c r="J30" s="31" t="e">
        <f>+#REF!-J13</f>
        <v>#REF!</v>
      </c>
      <c r="K30" s="31" t="e">
        <f>+#REF!-K13</f>
        <v>#REF!</v>
      </c>
      <c r="L30" s="31" t="e">
        <f>+#REF!-L13</f>
        <v>#REF!</v>
      </c>
      <c r="M30" s="31" t="e">
        <f>+#REF!-M13</f>
        <v>#REF!</v>
      </c>
      <c r="N30" s="31" t="e">
        <f>+#REF!-N13</f>
        <v>#REF!</v>
      </c>
      <c r="O30" s="31" t="e">
        <f>+#REF!-O13</f>
        <v>#REF!</v>
      </c>
      <c r="P30" s="31" t="e">
        <f>+#REF!-P13</f>
        <v>#REF!</v>
      </c>
      <c r="Q30" s="31" t="e">
        <f>+#REF!-Q13</f>
        <v>#REF!</v>
      </c>
      <c r="R30" s="31" t="e">
        <f>+#REF!-R13</f>
        <v>#REF!</v>
      </c>
      <c r="S30" s="31" t="e">
        <f>+#REF!-S13</f>
        <v>#REF!</v>
      </c>
      <c r="T30" s="31" t="e">
        <f>+#REF!-T13</f>
        <v>#REF!</v>
      </c>
      <c r="U30" s="31" t="e">
        <f>+#REF!-U13</f>
        <v>#REF!</v>
      </c>
      <c r="V30" s="31" t="e">
        <f>+#REF!-V13</f>
        <v>#REF!</v>
      </c>
      <c r="W30" s="31" t="e">
        <f>+#REF!-W13</f>
        <v>#REF!</v>
      </c>
      <c r="X30" s="31" t="e">
        <f>+#REF!-X13</f>
        <v>#REF!</v>
      </c>
      <c r="Y30" s="41" t="e">
        <f>+#REF!-Y13</f>
        <v>#REF!</v>
      </c>
      <c r="Z30" s="41" t="e">
        <f>+#REF!-Z13</f>
        <v>#REF!</v>
      </c>
      <c r="AA30" s="31" t="e">
        <f>+#REF!-AA13</f>
        <v>#REF!</v>
      </c>
      <c r="AB30" s="31" t="e">
        <f>+#REF!-AB13</f>
        <v>#REF!</v>
      </c>
    </row>
    <row r="31" spans="1:28" hidden="1">
      <c r="A31" s="1"/>
      <c r="B31" s="1"/>
      <c r="C31" s="1"/>
      <c r="D31" s="31" t="e">
        <f>+#REF!-D14</f>
        <v>#REF!</v>
      </c>
      <c r="E31" s="31" t="e">
        <f>+#REF!-E14</f>
        <v>#REF!</v>
      </c>
      <c r="F31" s="31"/>
      <c r="G31" s="31" t="e">
        <f>+#REF!-G14</f>
        <v>#REF!</v>
      </c>
      <c r="H31" s="31" t="e">
        <f>+#REF!-H14</f>
        <v>#REF!</v>
      </c>
      <c r="I31" s="31" t="e">
        <f>+#REF!-I14</f>
        <v>#REF!</v>
      </c>
      <c r="J31" s="31" t="e">
        <f>+#REF!-J14</f>
        <v>#REF!</v>
      </c>
      <c r="K31" s="31"/>
      <c r="L31" s="31" t="e">
        <f>+#REF!-L14</f>
        <v>#REF!</v>
      </c>
      <c r="M31" s="31" t="e">
        <f>+#REF!-M14</f>
        <v>#REF!</v>
      </c>
      <c r="N31" s="31" t="e">
        <f>+#REF!-N14</f>
        <v>#REF!</v>
      </c>
      <c r="O31" s="31" t="e">
        <f>+#REF!-O14</f>
        <v>#REF!</v>
      </c>
      <c r="P31" s="31"/>
      <c r="Q31" s="31" t="e">
        <f>+#REF!-Q14</f>
        <v>#REF!</v>
      </c>
      <c r="R31" s="31" t="e">
        <f>+#REF!-R14</f>
        <v>#REF!</v>
      </c>
      <c r="S31" s="31" t="e">
        <f>+#REF!-S14</f>
        <v>#REF!</v>
      </c>
      <c r="T31" s="31" t="e">
        <f>+#REF!-T14</f>
        <v>#REF!</v>
      </c>
      <c r="U31" s="31"/>
      <c r="V31" s="31" t="e">
        <f>+#REF!-V14</f>
        <v>#REF!</v>
      </c>
      <c r="W31" s="31" t="e">
        <f>+#REF!-W14</f>
        <v>#REF!</v>
      </c>
      <c r="X31" s="31" t="e">
        <f>+#REF!-X14</f>
        <v>#REF!</v>
      </c>
      <c r="Y31" s="31" t="e">
        <f>+#REF!-Y14</f>
        <v>#REF!</v>
      </c>
      <c r="Z31" s="31"/>
      <c r="AA31" s="31" t="e">
        <f>+#REF!-AA14</f>
        <v>#REF!</v>
      </c>
      <c r="AB31" s="31" t="e">
        <f>+#REF!-AB14</f>
        <v>#REF!</v>
      </c>
    </row>
    <row r="32" spans="1:28" hidden="1">
      <c r="A32" s="1"/>
      <c r="B32" s="1"/>
      <c r="C32" s="1"/>
      <c r="D32" s="31" t="e">
        <f>+#REF!-D15</f>
        <v>#REF!</v>
      </c>
      <c r="E32" s="31" t="e">
        <f>+#REF!-E15</f>
        <v>#REF!</v>
      </c>
      <c r="F32" s="31"/>
      <c r="G32" s="31" t="e">
        <f>+#REF!-G15</f>
        <v>#REF!</v>
      </c>
      <c r="H32" s="31" t="e">
        <f>+#REF!-H15</f>
        <v>#REF!</v>
      </c>
      <c r="I32" s="31" t="e">
        <f>+#REF!-I15</f>
        <v>#REF!</v>
      </c>
      <c r="J32" s="31" t="e">
        <f>+#REF!-J15</f>
        <v>#REF!</v>
      </c>
      <c r="K32" s="31"/>
      <c r="L32" s="31" t="e">
        <f>+#REF!-L15</f>
        <v>#REF!</v>
      </c>
      <c r="M32" s="31" t="e">
        <f>+#REF!-M15</f>
        <v>#REF!</v>
      </c>
      <c r="N32" s="31" t="e">
        <f>+#REF!-N15</f>
        <v>#REF!</v>
      </c>
      <c r="O32" s="31" t="e">
        <f>+#REF!-O15</f>
        <v>#REF!</v>
      </c>
      <c r="P32" s="31"/>
      <c r="Q32" s="31" t="e">
        <f>+#REF!-Q15</f>
        <v>#REF!</v>
      </c>
      <c r="R32" s="31" t="e">
        <f>+#REF!-R15</f>
        <v>#REF!</v>
      </c>
      <c r="S32" s="31" t="e">
        <f>+#REF!-S15</f>
        <v>#REF!</v>
      </c>
      <c r="T32" s="31" t="e">
        <f>+#REF!-T15</f>
        <v>#REF!</v>
      </c>
      <c r="U32" s="31"/>
      <c r="V32" s="31" t="e">
        <f>+#REF!-V15</f>
        <v>#REF!</v>
      </c>
      <c r="W32" s="31" t="e">
        <f>+#REF!-W15</f>
        <v>#REF!</v>
      </c>
      <c r="X32" s="31" t="e">
        <f>+#REF!-X15</f>
        <v>#REF!</v>
      </c>
      <c r="Y32" s="31" t="e">
        <f>+#REF!-Y15</f>
        <v>#REF!</v>
      </c>
      <c r="Z32" s="31"/>
      <c r="AA32" s="31" t="e">
        <f>+#REF!-AA15</f>
        <v>#REF!</v>
      </c>
      <c r="AB32" s="31" t="e">
        <f>+#REF!-AB15</f>
        <v>#REF!</v>
      </c>
    </row>
    <row r="33" spans="1:28" hidden="1">
      <c r="A33" s="1"/>
      <c r="B33" s="1"/>
      <c r="C33" s="1"/>
      <c r="D33" s="31" t="e">
        <f>+#REF!-D16</f>
        <v>#REF!</v>
      </c>
      <c r="E33" s="31" t="e">
        <f>+#REF!-E16</f>
        <v>#REF!</v>
      </c>
      <c r="F33" s="31"/>
      <c r="G33" s="31" t="e">
        <f>+#REF!-G16</f>
        <v>#REF!</v>
      </c>
      <c r="H33" s="31" t="e">
        <f>+#REF!-H16</f>
        <v>#REF!</v>
      </c>
      <c r="I33" s="31" t="e">
        <f>+#REF!-I16</f>
        <v>#REF!</v>
      </c>
      <c r="J33" s="31" t="e">
        <f>+#REF!-J16</f>
        <v>#REF!</v>
      </c>
      <c r="K33" s="31"/>
      <c r="L33" s="31" t="e">
        <f>+#REF!-L16</f>
        <v>#REF!</v>
      </c>
      <c r="M33" s="31" t="e">
        <f>+#REF!-M16</f>
        <v>#REF!</v>
      </c>
      <c r="N33" s="31" t="e">
        <f>+#REF!-N16</f>
        <v>#REF!</v>
      </c>
      <c r="O33" s="31" t="e">
        <f>+#REF!-O16</f>
        <v>#REF!</v>
      </c>
      <c r="P33" s="31"/>
      <c r="Q33" s="31" t="e">
        <f>+#REF!-Q16</f>
        <v>#REF!</v>
      </c>
      <c r="R33" s="31" t="e">
        <f>+#REF!-R16</f>
        <v>#REF!</v>
      </c>
      <c r="S33" s="31" t="e">
        <f>+#REF!-S16</f>
        <v>#REF!</v>
      </c>
      <c r="T33" s="31" t="e">
        <f>+#REF!-T16</f>
        <v>#REF!</v>
      </c>
      <c r="U33" s="31"/>
      <c r="V33" s="31" t="e">
        <f>+#REF!-V16</f>
        <v>#REF!</v>
      </c>
      <c r="W33" s="31" t="e">
        <f>+#REF!-W16</f>
        <v>#REF!</v>
      </c>
      <c r="X33" s="31" t="e">
        <f>+#REF!-X16</f>
        <v>#REF!</v>
      </c>
      <c r="Y33" s="31" t="e">
        <f>+#REF!-Y16</f>
        <v>#REF!</v>
      </c>
      <c r="Z33" s="31"/>
      <c r="AA33" s="31" t="e">
        <f>+#REF!-AA16</f>
        <v>#REF!</v>
      </c>
      <c r="AB33" s="31" t="e">
        <f>+#REF!-AB16</f>
        <v>#REF!</v>
      </c>
    </row>
    <row r="34" spans="1:28" hidden="1">
      <c r="A34" s="1"/>
      <c r="B34" s="1"/>
      <c r="C34" s="1"/>
      <c r="D34" s="31" t="e">
        <f>+#REF!-D17</f>
        <v>#REF!</v>
      </c>
      <c r="E34" s="40"/>
      <c r="F34" s="31" t="e">
        <f>+#REF!-F17</f>
        <v>#REF!</v>
      </c>
      <c r="G34" s="31"/>
      <c r="H34" s="31" t="e">
        <f>+#REF!-H17</f>
        <v>#REF!</v>
      </c>
      <c r="I34" s="31" t="e">
        <f>+#REF!-I17</f>
        <v>#REF!</v>
      </c>
      <c r="J34" s="40"/>
      <c r="K34" s="31" t="e">
        <f>+#REF!-K17</f>
        <v>#REF!</v>
      </c>
      <c r="L34" s="31"/>
      <c r="M34" s="31" t="e">
        <f>+#REF!-M17</f>
        <v>#REF!</v>
      </c>
      <c r="N34" s="31" t="e">
        <f>+#REF!-N17</f>
        <v>#REF!</v>
      </c>
      <c r="O34" s="31"/>
      <c r="P34" s="31" t="e">
        <f>+#REF!-P17</f>
        <v>#REF!</v>
      </c>
      <c r="Q34" s="31"/>
      <c r="R34" s="31" t="e">
        <f>+#REF!-R17</f>
        <v>#REF!</v>
      </c>
      <c r="S34" s="31" t="e">
        <f>+#REF!-S17</f>
        <v>#REF!</v>
      </c>
      <c r="T34" s="31"/>
      <c r="U34" s="31" t="e">
        <f>+#REF!-U17</f>
        <v>#REF!</v>
      </c>
      <c r="V34" s="31"/>
      <c r="W34" s="31" t="e">
        <f>+#REF!-W17</f>
        <v>#REF!</v>
      </c>
      <c r="X34" s="31" t="e">
        <f>+#REF!-X17</f>
        <v>#REF!</v>
      </c>
      <c r="Y34" s="31"/>
      <c r="Z34" s="31" t="e">
        <f>+#REF!-Z17</f>
        <v>#REF!</v>
      </c>
      <c r="AA34" s="31"/>
      <c r="AB34" s="41" t="e">
        <f>+#REF!-AB17</f>
        <v>#REF!</v>
      </c>
    </row>
    <row r="35" spans="1:28" hidden="1">
      <c r="A35" s="1"/>
      <c r="B35" s="1"/>
      <c r="C35" s="1"/>
      <c r="D35" s="31" t="e">
        <f>+#REF!-D18</f>
        <v>#REF!</v>
      </c>
      <c r="E35" s="31" t="e">
        <f>+#REF!-E18</f>
        <v>#REF!</v>
      </c>
      <c r="F35" s="31"/>
      <c r="G35" s="31"/>
      <c r="H35" s="31" t="e">
        <f>+#REF!-H18</f>
        <v>#REF!</v>
      </c>
      <c r="I35" s="31" t="e">
        <f>+#REF!-I18</f>
        <v>#REF!</v>
      </c>
      <c r="J35" s="31" t="e">
        <f>+#REF!-J18</f>
        <v>#REF!</v>
      </c>
      <c r="K35" s="31"/>
      <c r="L35" s="31"/>
      <c r="M35" s="31" t="e">
        <f>+#REF!-M18</f>
        <v>#REF!</v>
      </c>
      <c r="N35" s="31" t="e">
        <f>+#REF!-N18</f>
        <v>#REF!</v>
      </c>
      <c r="O35" s="31" t="e">
        <f>+#REF!-O18</f>
        <v>#REF!</v>
      </c>
      <c r="P35" s="31"/>
      <c r="Q35" s="31"/>
      <c r="R35" s="31" t="e">
        <f>+#REF!-R18</f>
        <v>#REF!</v>
      </c>
      <c r="S35" s="31" t="e">
        <f>+#REF!-S18</f>
        <v>#REF!</v>
      </c>
      <c r="T35" s="31" t="e">
        <f>+#REF!-T18</f>
        <v>#REF!</v>
      </c>
      <c r="U35" s="31"/>
      <c r="V35" s="31"/>
      <c r="W35" s="31" t="e">
        <f>+#REF!-W18</f>
        <v>#REF!</v>
      </c>
      <c r="X35" s="31" t="e">
        <f>+#REF!-X18</f>
        <v>#REF!</v>
      </c>
      <c r="Y35" s="31" t="e">
        <f>+#REF!-Y18</f>
        <v>#REF!</v>
      </c>
      <c r="Z35" s="31"/>
      <c r="AA35" s="31"/>
      <c r="AB35" s="31" t="e">
        <f>+#REF!-AB18</f>
        <v>#REF!</v>
      </c>
    </row>
    <row r="36" spans="1:28" hidden="1">
      <c r="A36" s="1"/>
      <c r="B36" s="1"/>
      <c r="C36" s="1"/>
      <c r="D36" s="31" t="e">
        <f>+#REF!-D19</f>
        <v>#REF!</v>
      </c>
      <c r="E36" s="31" t="e">
        <f>+#REF!-E19</f>
        <v>#REF!</v>
      </c>
      <c r="F36" s="31"/>
      <c r="G36" s="31"/>
      <c r="H36" s="31" t="e">
        <f>+#REF!-H19</f>
        <v>#REF!</v>
      </c>
      <c r="I36" s="31" t="e">
        <f>+#REF!-I19</f>
        <v>#REF!</v>
      </c>
      <c r="J36" s="31" t="e">
        <f>+#REF!-J19</f>
        <v>#REF!</v>
      </c>
      <c r="K36" s="31"/>
      <c r="L36" s="31"/>
      <c r="M36" s="31" t="e">
        <f>+#REF!-M19</f>
        <v>#REF!</v>
      </c>
      <c r="N36" s="31" t="e">
        <f>+#REF!-N19</f>
        <v>#REF!</v>
      </c>
      <c r="O36" s="31" t="e">
        <f>+#REF!-O19</f>
        <v>#REF!</v>
      </c>
      <c r="P36" s="31"/>
      <c r="Q36" s="31"/>
      <c r="R36" s="31" t="e">
        <f>+#REF!-R19</f>
        <v>#REF!</v>
      </c>
      <c r="S36" s="31" t="e">
        <f>+#REF!-S19</f>
        <v>#REF!</v>
      </c>
      <c r="T36" s="31" t="e">
        <f>+#REF!-T19</f>
        <v>#REF!</v>
      </c>
      <c r="U36" s="31"/>
      <c r="V36" s="31"/>
      <c r="W36" s="31" t="e">
        <f>+#REF!-W19</f>
        <v>#REF!</v>
      </c>
      <c r="X36" s="31" t="e">
        <f>+#REF!-X19</f>
        <v>#REF!</v>
      </c>
      <c r="Y36" s="41" t="e">
        <f>+#REF!-Y19</f>
        <v>#REF!</v>
      </c>
      <c r="Z36" s="31"/>
      <c r="AA36" s="31"/>
      <c r="AB36" s="31" t="e">
        <f>+#REF!-AB19</f>
        <v>#REF!</v>
      </c>
    </row>
    <row r="37" spans="1:28" hidden="1">
      <c r="A37" s="1"/>
      <c r="B37" s="1"/>
      <c r="C37" s="1"/>
      <c r="D37" s="31" t="e">
        <f>+#REF!-D20</f>
        <v>#REF!</v>
      </c>
      <c r="E37" s="40"/>
      <c r="F37" s="31" t="e">
        <f>+#REF!-F20</f>
        <v>#REF!</v>
      </c>
      <c r="G37" s="31"/>
      <c r="H37" s="31" t="e">
        <f>+#REF!-H20</f>
        <v>#REF!</v>
      </c>
      <c r="I37" s="31" t="e">
        <f>+#REF!-I20</f>
        <v>#REF!</v>
      </c>
      <c r="J37" s="40"/>
      <c r="K37" s="31" t="e">
        <f>+#REF!-K20</f>
        <v>#REF!</v>
      </c>
      <c r="L37" s="31"/>
      <c r="M37" s="31" t="e">
        <f>+#REF!-M20</f>
        <v>#REF!</v>
      </c>
      <c r="N37" s="31" t="e">
        <f>+#REF!-N20</f>
        <v>#REF!</v>
      </c>
      <c r="O37" s="31"/>
      <c r="P37" s="31" t="e">
        <f>+#REF!-P20</f>
        <v>#REF!</v>
      </c>
      <c r="Q37" s="31"/>
      <c r="R37" s="31" t="e">
        <f>+#REF!-R20</f>
        <v>#REF!</v>
      </c>
      <c r="S37" s="31" t="e">
        <f>+#REF!-S20</f>
        <v>#REF!</v>
      </c>
      <c r="T37" s="31"/>
      <c r="U37" s="31" t="e">
        <f>+#REF!-U20</f>
        <v>#REF!</v>
      </c>
      <c r="V37" s="31"/>
      <c r="W37" s="31" t="e">
        <f>+#REF!-W20</f>
        <v>#REF!</v>
      </c>
      <c r="X37" s="31" t="e">
        <f>+#REF!-X20</f>
        <v>#REF!</v>
      </c>
      <c r="Y37" s="31"/>
      <c r="Z37" s="31" t="e">
        <f>+#REF!-Z20</f>
        <v>#REF!</v>
      </c>
      <c r="AA37" s="31"/>
      <c r="AB37" s="31" t="e">
        <f>+#REF!-AB20</f>
        <v>#REF!</v>
      </c>
    </row>
    <row r="38" spans="1:28" hidden="1">
      <c r="A38" s="1"/>
      <c r="B38" s="1"/>
      <c r="C38" s="1"/>
    </row>
    <row r="39" spans="1:28" hidden="1">
      <c r="A39" s="1"/>
      <c r="B39" s="1"/>
      <c r="C39" s="1"/>
    </row>
    <row r="40" spans="1:28" hidden="1">
      <c r="A40" s="1"/>
      <c r="B40" s="1"/>
      <c r="C40" s="1"/>
    </row>
    <row r="41" spans="1:28" hidden="1">
      <c r="A41" s="1"/>
      <c r="B41" s="1"/>
      <c r="C41" s="1"/>
    </row>
    <row r="42" spans="1:28" hidden="1">
      <c r="A42" s="1"/>
      <c r="B42" s="1"/>
      <c r="C42" s="1"/>
    </row>
    <row r="43" spans="1:28" hidden="1">
      <c r="A43" s="1"/>
      <c r="B43" s="1"/>
      <c r="C43" s="1"/>
    </row>
    <row r="44" spans="1:28" hidden="1">
      <c r="A44" s="1"/>
      <c r="B44" s="1"/>
      <c r="C44" s="1"/>
    </row>
    <row r="45" spans="1:28" hidden="1">
      <c r="A45" s="1"/>
      <c r="B45" s="1"/>
      <c r="C45" s="1"/>
    </row>
    <row r="46" spans="1:28" hidden="1">
      <c r="A46" s="1"/>
      <c r="B46" s="1"/>
      <c r="C46" s="1"/>
    </row>
    <row r="47" spans="1:28" hidden="1">
      <c r="A47" s="1"/>
      <c r="B47" s="1"/>
      <c r="C47" s="1"/>
    </row>
    <row r="48" spans="1:28" hidden="1">
      <c r="A48" s="1"/>
      <c r="B48" s="1"/>
      <c r="C48" s="1"/>
    </row>
    <row r="49" spans="1:21" hidden="1">
      <c r="A49" s="1"/>
      <c r="B49" s="1"/>
      <c r="C49" s="1"/>
    </row>
    <row r="50" spans="1:21" hidden="1">
      <c r="A50" s="1"/>
      <c r="B50" s="1"/>
      <c r="C50" s="1"/>
    </row>
    <row r="51" spans="1:21" hidden="1">
      <c r="A51" s="1"/>
      <c r="B51" s="1"/>
      <c r="C51" s="1"/>
    </row>
    <row r="52" spans="1:21">
      <c r="A52" s="1"/>
      <c r="B52" s="1"/>
      <c r="C52" s="1"/>
      <c r="N52" s="148" t="s">
        <v>177</v>
      </c>
      <c r="O52" s="215"/>
      <c r="P52" s="215"/>
      <c r="Q52" s="149">
        <f>+MIN(N$5:N$20)</f>
        <v>23</v>
      </c>
      <c r="R52" s="148" t="s">
        <v>178</v>
      </c>
      <c r="S52" s="216"/>
      <c r="T52" s="215"/>
      <c r="U52" s="149">
        <f>+MAX(N$5:N$20)</f>
        <v>936</v>
      </c>
    </row>
    <row r="53" spans="1:21">
      <c r="A53" s="1"/>
      <c r="B53" s="1"/>
      <c r="C53" s="1"/>
      <c r="N53" s="148" t="s">
        <v>179</v>
      </c>
      <c r="O53" s="217"/>
      <c r="P53" s="217"/>
      <c r="Q53" s="149">
        <f>+MIN(O5:P20)</f>
        <v>11</v>
      </c>
      <c r="R53" s="148" t="s">
        <v>180</v>
      </c>
      <c r="S53" s="216"/>
      <c r="T53" s="215"/>
      <c r="U53" s="149">
        <f>+MAX(O5:P20)</f>
        <v>2028</v>
      </c>
    </row>
    <row r="54" spans="1:21">
      <c r="A54" s="1"/>
      <c r="B54" s="1"/>
      <c r="C54" s="1"/>
    </row>
    <row r="55" spans="1:21">
      <c r="A55" s="1"/>
      <c r="B55" s="1"/>
      <c r="C55" s="1"/>
    </row>
    <row r="56" spans="1:21">
      <c r="A56" s="1"/>
      <c r="B56" s="1"/>
      <c r="C56" s="1"/>
    </row>
    <row r="57" spans="1:21">
      <c r="A57" s="1"/>
      <c r="B57" s="1"/>
      <c r="C57" s="1"/>
    </row>
    <row r="58" spans="1:21">
      <c r="A58" s="1"/>
      <c r="B58" s="1"/>
      <c r="C58" s="1"/>
    </row>
    <row r="59" spans="1:21">
      <c r="A59" s="1"/>
      <c r="B59" s="1"/>
      <c r="C59" s="1"/>
    </row>
    <row r="60" spans="1:21">
      <c r="A60" s="1"/>
      <c r="B60" s="1"/>
      <c r="C60" s="1"/>
    </row>
    <row r="61" spans="1:21">
      <c r="A61" s="1"/>
      <c r="B61" s="1"/>
      <c r="C61" s="1"/>
    </row>
    <row r="62" spans="1:21">
      <c r="A62" s="1"/>
      <c r="B62" s="1"/>
      <c r="C62" s="1"/>
    </row>
    <row r="63" spans="1:21">
      <c r="A63" s="1"/>
      <c r="B63" s="1"/>
      <c r="C63" s="1"/>
    </row>
    <row r="64" spans="1:21">
      <c r="A64" s="1"/>
      <c r="B64" s="1"/>
      <c r="C64" s="1"/>
    </row>
    <row r="65" spans="1:3">
      <c r="A65" s="1"/>
      <c r="B65" s="1"/>
      <c r="C65" s="1"/>
    </row>
    <row r="66" spans="1:3">
      <c r="A66" s="1"/>
      <c r="B66" s="1"/>
      <c r="C66" s="1"/>
    </row>
    <row r="67" spans="1:3">
      <c r="A67" s="1"/>
      <c r="B67" s="1"/>
      <c r="C67" s="1"/>
    </row>
    <row r="68" spans="1:3">
      <c r="A68" s="1"/>
      <c r="B68" s="1"/>
      <c r="C68" s="1"/>
    </row>
    <row r="69" spans="1:3">
      <c r="A69" s="1"/>
      <c r="B69" s="1"/>
      <c r="C69" s="1"/>
    </row>
    <row r="70" spans="1:3">
      <c r="A70" s="1"/>
      <c r="B70" s="1"/>
      <c r="C70" s="1"/>
    </row>
    <row r="71" spans="1:3">
      <c r="A71" s="1"/>
      <c r="B71" s="1"/>
      <c r="C71" s="1"/>
    </row>
    <row r="72" spans="1:3">
      <c r="A72" s="1"/>
      <c r="B72" s="1"/>
      <c r="C72" s="1"/>
    </row>
    <row r="73" spans="1:3">
      <c r="A73" s="1"/>
      <c r="B73" s="1"/>
      <c r="C73" s="1"/>
    </row>
    <row r="74" spans="1:3">
      <c r="A74" s="1"/>
      <c r="B74" s="1"/>
      <c r="C74" s="1"/>
    </row>
    <row r="75" spans="1:3">
      <c r="A75" s="1"/>
      <c r="B75" s="1"/>
      <c r="C75" s="1"/>
    </row>
    <row r="76" spans="1:3">
      <c r="A76" s="1"/>
      <c r="B76" s="1"/>
      <c r="C76" s="1"/>
    </row>
    <row r="77" spans="1:3">
      <c r="A77" s="1"/>
      <c r="B77" s="1"/>
      <c r="C77" s="1"/>
    </row>
    <row r="78" spans="1:3">
      <c r="A78" s="1"/>
      <c r="B78" s="1"/>
      <c r="C78" s="1"/>
    </row>
    <row r="79" spans="1:3">
      <c r="A79" s="1"/>
      <c r="B79" s="1"/>
      <c r="C79" s="1"/>
    </row>
    <row r="80" spans="1:3">
      <c r="A80" s="1"/>
      <c r="B80" s="1"/>
      <c r="C80" s="1"/>
    </row>
    <row r="81" spans="1:3">
      <c r="A81" s="1"/>
      <c r="B81" s="1"/>
      <c r="C81" s="1"/>
    </row>
    <row r="82" spans="1:3">
      <c r="A82" s="1"/>
      <c r="B82" s="1"/>
      <c r="C82" s="1"/>
    </row>
    <row r="83" spans="1:3">
      <c r="A83" s="1"/>
      <c r="B83" s="1"/>
      <c r="C83" s="1"/>
    </row>
    <row r="84" spans="1:3">
      <c r="A84" s="1"/>
      <c r="B84" s="1"/>
      <c r="C84" s="1"/>
    </row>
    <row r="85" spans="1:3">
      <c r="A85" s="1"/>
      <c r="B85" s="1"/>
      <c r="C85" s="1"/>
    </row>
    <row r="86" spans="1:3">
      <c r="A86" s="1"/>
      <c r="B86" s="1"/>
      <c r="C86" s="1"/>
    </row>
    <row r="87" spans="1:3">
      <c r="A87" s="1"/>
      <c r="B87" s="1"/>
      <c r="C87" s="1"/>
    </row>
    <row r="88" spans="1:3">
      <c r="A88" s="1"/>
      <c r="B88" s="1"/>
      <c r="C88" s="1"/>
    </row>
    <row r="89" spans="1:3">
      <c r="A89" s="1"/>
      <c r="B89" s="1"/>
      <c r="C89" s="1"/>
    </row>
    <row r="90" spans="1:3">
      <c r="A90" s="1"/>
      <c r="B90" s="1"/>
      <c r="C90" s="1"/>
    </row>
    <row r="91" spans="1:3">
      <c r="A91" s="1"/>
      <c r="B91" s="1"/>
      <c r="C91" s="1"/>
    </row>
    <row r="92" spans="1:3">
      <c r="A92" s="1"/>
      <c r="B92" s="1"/>
      <c r="C92" s="1"/>
    </row>
    <row r="93" spans="1:3">
      <c r="A93" s="1"/>
      <c r="B93" s="1"/>
      <c r="C93" s="1"/>
    </row>
    <row r="94" spans="1:3">
      <c r="A94" s="1"/>
      <c r="B94" s="1"/>
      <c r="C94" s="1"/>
    </row>
    <row r="95" spans="1:3">
      <c r="A95" s="1"/>
      <c r="B95" s="1"/>
      <c r="C95" s="1"/>
    </row>
    <row r="96" spans="1:3">
      <c r="A96" s="1"/>
      <c r="B96" s="1"/>
      <c r="C96" s="1"/>
    </row>
    <row r="97" spans="1:3">
      <c r="A97" s="1"/>
      <c r="B97" s="1"/>
      <c r="C97" s="1"/>
    </row>
    <row r="98" spans="1:3">
      <c r="A98" s="1"/>
      <c r="B98" s="1"/>
      <c r="C98" s="1"/>
    </row>
    <row r="99" spans="1:3">
      <c r="A99" s="1"/>
      <c r="B99" s="1"/>
      <c r="C99" s="1"/>
    </row>
    <row r="100" spans="1:3">
      <c r="A100" s="1"/>
      <c r="B100" s="1"/>
      <c r="C100" s="1"/>
    </row>
    <row r="101" spans="1:3">
      <c r="A101" s="1"/>
      <c r="B101" s="1"/>
      <c r="C101" s="1"/>
    </row>
    <row r="102" spans="1:3">
      <c r="A102" s="1"/>
      <c r="B102" s="1"/>
      <c r="C102" s="1"/>
    </row>
    <row r="103" spans="1:3">
      <c r="A103" s="1"/>
      <c r="B103" s="1"/>
      <c r="C103" s="1"/>
    </row>
    <row r="104" spans="1:3">
      <c r="A104" s="1"/>
      <c r="B104" s="1"/>
      <c r="C104" s="1"/>
    </row>
    <row r="105" spans="1:3">
      <c r="A105" s="1"/>
      <c r="B105" s="1"/>
      <c r="C105" s="1"/>
    </row>
    <row r="106" spans="1:3">
      <c r="A106" s="1"/>
      <c r="B106" s="1"/>
      <c r="C106" s="1"/>
    </row>
    <row r="107" spans="1:3">
      <c r="A107" s="1"/>
      <c r="B107" s="1"/>
      <c r="C107" s="1"/>
    </row>
    <row r="108" spans="1:3">
      <c r="A108" s="1"/>
      <c r="B108" s="1"/>
      <c r="C108" s="1"/>
    </row>
    <row r="109" spans="1:3">
      <c r="A109" s="1"/>
      <c r="B109" s="1"/>
      <c r="C109" s="1"/>
    </row>
    <row r="110" spans="1:3">
      <c r="A110" s="1"/>
      <c r="B110" s="1"/>
      <c r="C110" s="1"/>
    </row>
    <row r="111" spans="1:3">
      <c r="A111" s="1"/>
      <c r="B111" s="1"/>
      <c r="C111" s="1"/>
    </row>
    <row r="112" spans="1:3">
      <c r="A112" s="1"/>
      <c r="B112" s="1"/>
      <c r="C112" s="1"/>
    </row>
    <row r="113" spans="1:3">
      <c r="A113" s="1"/>
      <c r="B113" s="1"/>
      <c r="C113" s="1"/>
    </row>
    <row r="114" spans="1:3">
      <c r="A114" s="1"/>
      <c r="B114" s="1"/>
      <c r="C114" s="1"/>
    </row>
    <row r="115" spans="1:3">
      <c r="A115" s="1"/>
      <c r="B115" s="1"/>
      <c r="C115" s="1"/>
    </row>
    <row r="116" spans="1:3">
      <c r="A116" s="1"/>
      <c r="B116" s="1"/>
      <c r="C116" s="1"/>
    </row>
    <row r="117" spans="1:3">
      <c r="A117" s="1"/>
      <c r="B117" s="1"/>
      <c r="C117" s="1"/>
    </row>
    <row r="118" spans="1:3">
      <c r="A118" s="1"/>
      <c r="B118" s="1"/>
      <c r="C118" s="1"/>
    </row>
    <row r="119" spans="1:3">
      <c r="A119" s="1"/>
      <c r="B119" s="1"/>
      <c r="C119" s="1"/>
    </row>
    <row r="120" spans="1:3">
      <c r="A120" s="1"/>
      <c r="B120" s="1"/>
      <c r="C120" s="1"/>
    </row>
    <row r="121" spans="1:3">
      <c r="A121" s="1"/>
      <c r="B121" s="1"/>
      <c r="C121" s="1"/>
    </row>
    <row r="122" spans="1:3">
      <c r="A122" s="1"/>
      <c r="B122" s="1"/>
      <c r="C122" s="1"/>
    </row>
    <row r="123" spans="1:3">
      <c r="A123" s="1"/>
      <c r="B123" s="1"/>
      <c r="C123" s="1"/>
    </row>
    <row r="124" spans="1:3">
      <c r="A124" s="1"/>
      <c r="B124" s="1"/>
      <c r="C124" s="1"/>
    </row>
    <row r="125" spans="1:3">
      <c r="A125" s="1"/>
      <c r="B125" s="1"/>
      <c r="C125" s="1"/>
    </row>
    <row r="126" spans="1:3">
      <c r="A126" s="1"/>
      <c r="B126" s="1"/>
      <c r="C126" s="1"/>
    </row>
    <row r="127" spans="1:3">
      <c r="A127" s="1"/>
      <c r="B127" s="1"/>
      <c r="C127" s="1"/>
    </row>
    <row r="128" spans="1:3">
      <c r="A128" s="1"/>
      <c r="B128" s="1"/>
      <c r="C128" s="1"/>
    </row>
    <row r="129" spans="1:3">
      <c r="A129" s="1"/>
      <c r="B129" s="1"/>
      <c r="C129" s="1"/>
    </row>
    <row r="130" spans="1:3">
      <c r="A130" s="1"/>
      <c r="B130" s="1"/>
      <c r="C130" s="1"/>
    </row>
    <row r="131" spans="1:3">
      <c r="A131" s="1"/>
      <c r="B131" s="1"/>
      <c r="C131" s="1"/>
    </row>
    <row r="132" spans="1:3">
      <c r="A132" s="1"/>
      <c r="B132" s="1"/>
      <c r="C132" s="1"/>
    </row>
    <row r="133" spans="1:3">
      <c r="A133" s="1"/>
      <c r="B133" s="1"/>
      <c r="C133" s="1"/>
    </row>
    <row r="134" spans="1:3">
      <c r="A134" s="1"/>
      <c r="B134" s="1"/>
      <c r="C134" s="1"/>
    </row>
    <row r="135" spans="1:3">
      <c r="A135" s="1"/>
      <c r="B135" s="1"/>
      <c r="C135" s="1"/>
    </row>
    <row r="136" spans="1:3">
      <c r="A136" s="1"/>
      <c r="B136" s="1"/>
      <c r="C136" s="1"/>
    </row>
    <row r="137" spans="1:3">
      <c r="A137" s="1"/>
      <c r="B137" s="1"/>
      <c r="C137" s="1"/>
    </row>
    <row r="138" spans="1:3">
      <c r="A138" s="1"/>
      <c r="B138" s="1"/>
      <c r="C138" s="1"/>
    </row>
    <row r="139" spans="1:3">
      <c r="A139" s="1"/>
      <c r="B139" s="1"/>
      <c r="C139" s="1"/>
    </row>
    <row r="140" spans="1:3">
      <c r="A140" s="1"/>
      <c r="B140" s="1"/>
      <c r="C140" s="1"/>
    </row>
    <row r="141" spans="1:3">
      <c r="A141" s="1"/>
      <c r="B141" s="1"/>
      <c r="C141" s="1"/>
    </row>
    <row r="142" spans="1:3">
      <c r="A142" s="1"/>
      <c r="B142" s="1"/>
      <c r="C142" s="1"/>
    </row>
    <row r="143" spans="1:3">
      <c r="A143" s="1"/>
      <c r="B143" s="1"/>
      <c r="C143" s="1"/>
    </row>
    <row r="144" spans="1:3">
      <c r="A144" s="1"/>
      <c r="B144" s="1"/>
      <c r="C144" s="1"/>
    </row>
    <row r="145" spans="1:3">
      <c r="A145" s="1"/>
      <c r="B145" s="1"/>
      <c r="C145" s="1"/>
    </row>
    <row r="146" spans="1:3">
      <c r="A146" s="1"/>
      <c r="B146" s="1"/>
      <c r="C146" s="1"/>
    </row>
    <row r="147" spans="1:3">
      <c r="A147" s="1"/>
      <c r="B147" s="1"/>
      <c r="C147" s="1"/>
    </row>
    <row r="148" spans="1:3">
      <c r="A148" s="1"/>
      <c r="B148" s="1"/>
      <c r="C148" s="1"/>
    </row>
    <row r="149" spans="1:3">
      <c r="A149" s="1"/>
      <c r="B149" s="1"/>
      <c r="C149" s="1"/>
    </row>
    <row r="150" spans="1:3">
      <c r="A150" s="1"/>
      <c r="B150" s="1"/>
      <c r="C150" s="1"/>
    </row>
    <row r="151" spans="1:3">
      <c r="A151" s="1"/>
      <c r="B151" s="1"/>
      <c r="C151" s="1"/>
    </row>
    <row r="152" spans="1:3">
      <c r="A152" s="1"/>
      <c r="B152" s="1"/>
      <c r="C152" s="1"/>
    </row>
    <row r="153" spans="1:3">
      <c r="A153" s="1"/>
      <c r="B153" s="1"/>
      <c r="C153" s="1"/>
    </row>
    <row r="154" spans="1:3">
      <c r="A154" s="1"/>
      <c r="B154" s="1"/>
      <c r="C154" s="1"/>
    </row>
    <row r="155" spans="1:3">
      <c r="A155" s="1"/>
      <c r="B155" s="1"/>
      <c r="C155" s="1"/>
    </row>
    <row r="156" spans="1:3">
      <c r="A156" s="1"/>
      <c r="B156" s="1"/>
      <c r="C156" s="1"/>
    </row>
    <row r="157" spans="1:3">
      <c r="A157" s="1"/>
      <c r="B157" s="1"/>
      <c r="C157" s="1"/>
    </row>
    <row r="158" spans="1:3">
      <c r="A158" s="1"/>
      <c r="B158" s="1"/>
      <c r="C158" s="1"/>
    </row>
    <row r="159" spans="1:3">
      <c r="A159" s="1"/>
      <c r="B159" s="1"/>
      <c r="C159" s="1"/>
    </row>
    <row r="160" spans="1:3">
      <c r="A160" s="1"/>
      <c r="B160" s="1"/>
      <c r="C160" s="1"/>
    </row>
    <row r="161" spans="1:3">
      <c r="A161" s="1"/>
      <c r="B161" s="1"/>
      <c r="C161" s="1"/>
    </row>
    <row r="162" spans="1:3">
      <c r="A162" s="1"/>
      <c r="B162" s="1"/>
      <c r="C162" s="1"/>
    </row>
    <row r="163" spans="1:3">
      <c r="A163" s="1"/>
      <c r="B163" s="1"/>
      <c r="C163" s="1"/>
    </row>
    <row r="164" spans="1:3">
      <c r="A164" s="1"/>
      <c r="B164" s="1"/>
      <c r="C164" s="1"/>
    </row>
    <row r="165" spans="1:3">
      <c r="A165" s="1"/>
      <c r="B165" s="1"/>
      <c r="C165" s="1"/>
    </row>
    <row r="166" spans="1:3">
      <c r="A166" s="1"/>
      <c r="B166" s="1"/>
      <c r="C166" s="1"/>
    </row>
    <row r="167" spans="1:3">
      <c r="A167" s="1"/>
      <c r="B167" s="1"/>
      <c r="C167" s="1"/>
    </row>
    <row r="168" spans="1:3">
      <c r="A168" s="1"/>
      <c r="B168" s="1"/>
      <c r="C168" s="1"/>
    </row>
    <row r="169" spans="1:3">
      <c r="A169" s="1"/>
      <c r="B169" s="1"/>
      <c r="C169" s="1"/>
    </row>
    <row r="170" spans="1:3">
      <c r="A170" s="1"/>
      <c r="B170" s="1"/>
      <c r="C170" s="1"/>
    </row>
    <row r="171" spans="1:3">
      <c r="A171" s="1"/>
      <c r="B171" s="1"/>
      <c r="C171" s="1"/>
    </row>
    <row r="172" spans="1:3">
      <c r="A172" s="1"/>
      <c r="B172" s="1"/>
      <c r="C172" s="1"/>
    </row>
    <row r="173" spans="1:3">
      <c r="A173" s="1"/>
      <c r="B173" s="1"/>
      <c r="C173" s="1"/>
    </row>
    <row r="174" spans="1:3">
      <c r="A174" s="1"/>
      <c r="B174" s="1"/>
      <c r="C174" s="1"/>
    </row>
    <row r="175" spans="1:3">
      <c r="A175" s="1"/>
      <c r="B175" s="1"/>
      <c r="C175" s="1"/>
    </row>
    <row r="176" spans="1:3">
      <c r="A176" s="1"/>
      <c r="B176" s="1"/>
      <c r="C176" s="1"/>
    </row>
    <row r="177" spans="1:3">
      <c r="A177" s="1"/>
      <c r="B177" s="1"/>
      <c r="C177" s="1"/>
    </row>
    <row r="178" spans="1:3">
      <c r="A178" s="1"/>
      <c r="B178" s="1"/>
      <c r="C178" s="1"/>
    </row>
    <row r="179" spans="1:3">
      <c r="A179" s="1"/>
      <c r="B179" s="1"/>
      <c r="C179" s="1"/>
    </row>
    <row r="180" spans="1:3">
      <c r="A180" s="1"/>
      <c r="B180" s="1"/>
      <c r="C180" s="1"/>
    </row>
    <row r="181" spans="1:3">
      <c r="A181" s="1"/>
      <c r="B181" s="1"/>
      <c r="C181" s="1"/>
    </row>
    <row r="182" spans="1:3">
      <c r="A182" s="1"/>
      <c r="B182" s="1"/>
      <c r="C182" s="1"/>
    </row>
    <row r="183" spans="1:3">
      <c r="A183" s="1"/>
      <c r="B183" s="1"/>
      <c r="C183" s="1"/>
    </row>
    <row r="184" spans="1:3">
      <c r="A184" s="1"/>
      <c r="B184" s="1"/>
      <c r="C184" s="1"/>
    </row>
    <row r="185" spans="1:3">
      <c r="A185" s="1"/>
      <c r="B185" s="1"/>
      <c r="C185" s="1"/>
    </row>
    <row r="186" spans="1:3">
      <c r="A186" s="1"/>
      <c r="B186" s="1"/>
      <c r="C186" s="1"/>
    </row>
    <row r="187" spans="1:3">
      <c r="A187" s="1"/>
      <c r="B187" s="1"/>
      <c r="C187" s="1"/>
    </row>
    <row r="188" spans="1:3">
      <c r="A188" s="1"/>
      <c r="B188" s="1"/>
      <c r="C188" s="1"/>
    </row>
    <row r="189" spans="1:3">
      <c r="A189" s="1"/>
      <c r="B189" s="1"/>
      <c r="C189" s="1"/>
    </row>
    <row r="190" spans="1:3">
      <c r="A190" s="1"/>
      <c r="B190" s="1"/>
      <c r="C190" s="1"/>
    </row>
    <row r="191" spans="1:3">
      <c r="A191" s="1"/>
      <c r="B191" s="1"/>
      <c r="C191" s="1"/>
    </row>
    <row r="192" spans="1:3">
      <c r="A192" s="1"/>
      <c r="B192" s="1"/>
      <c r="C192" s="1"/>
    </row>
    <row r="193" spans="1:3">
      <c r="A193" s="1"/>
      <c r="B193" s="1"/>
      <c r="C193" s="1"/>
    </row>
    <row r="194" spans="1:3">
      <c r="A194" s="1"/>
      <c r="B194" s="1"/>
      <c r="C194" s="1"/>
    </row>
    <row r="195" spans="1:3">
      <c r="A195" s="1"/>
      <c r="B195" s="1"/>
      <c r="C195" s="1"/>
    </row>
    <row r="196" spans="1:3">
      <c r="A196" s="1"/>
      <c r="B196" s="1"/>
      <c r="C196" s="1"/>
    </row>
    <row r="197" spans="1:3">
      <c r="A197" s="1"/>
      <c r="B197" s="1"/>
      <c r="C197" s="1"/>
    </row>
    <row r="198" spans="1:3">
      <c r="A198" s="1"/>
      <c r="B198" s="1"/>
      <c r="C198" s="1"/>
    </row>
    <row r="199" spans="1:3">
      <c r="A199" s="1"/>
      <c r="B199" s="1"/>
      <c r="C199" s="1"/>
    </row>
    <row r="200" spans="1:3">
      <c r="A200" s="1"/>
      <c r="B200" s="1"/>
      <c r="C200" s="1"/>
    </row>
    <row r="201" spans="1:3">
      <c r="A201" s="1"/>
      <c r="B201" s="1"/>
      <c r="C201" s="1"/>
    </row>
    <row r="202" spans="1:3">
      <c r="A202" s="1"/>
      <c r="B202" s="1"/>
      <c r="C202" s="1"/>
    </row>
    <row r="203" spans="1:3">
      <c r="A203" s="1"/>
      <c r="B203" s="1"/>
      <c r="C203" s="1"/>
    </row>
    <row r="204" spans="1:3">
      <c r="A204" s="1"/>
      <c r="B204" s="1"/>
      <c r="C204" s="1"/>
    </row>
    <row r="205" spans="1:3">
      <c r="A205" s="1"/>
      <c r="B205" s="1"/>
      <c r="C205" s="1"/>
    </row>
    <row r="206" spans="1:3">
      <c r="A206" s="1"/>
      <c r="B206" s="1"/>
      <c r="C206" s="1"/>
    </row>
    <row r="207" spans="1:3">
      <c r="A207" s="1"/>
      <c r="B207" s="1"/>
      <c r="C207" s="1"/>
    </row>
    <row r="208" spans="1:3">
      <c r="A208" s="1"/>
      <c r="B208" s="1"/>
      <c r="C208" s="1"/>
    </row>
    <row r="209" spans="1:3">
      <c r="A209" s="1"/>
      <c r="B209" s="1"/>
      <c r="C209" s="1"/>
    </row>
    <row r="210" spans="1:3">
      <c r="A210" s="1"/>
      <c r="B210" s="1"/>
      <c r="C210" s="1"/>
    </row>
    <row r="211" spans="1:3">
      <c r="A211" s="1"/>
      <c r="B211" s="1"/>
      <c r="C211" s="1"/>
    </row>
    <row r="212" spans="1:3">
      <c r="A212" s="1"/>
      <c r="B212" s="1"/>
      <c r="C212" s="1"/>
    </row>
    <row r="213" spans="1:3">
      <c r="A213" s="1"/>
      <c r="B213" s="1"/>
      <c r="C213" s="1"/>
    </row>
    <row r="214" spans="1:3">
      <c r="A214" s="1"/>
      <c r="B214" s="1"/>
      <c r="C214" s="1"/>
    </row>
    <row r="215" spans="1:3">
      <c r="A215" s="1"/>
      <c r="B215" s="1"/>
      <c r="C215" s="1"/>
    </row>
    <row r="216" spans="1:3">
      <c r="A216" s="1"/>
      <c r="B216" s="1"/>
      <c r="C216" s="1"/>
    </row>
    <row r="217" spans="1:3">
      <c r="A217" s="1"/>
      <c r="B217" s="1"/>
      <c r="C217" s="1"/>
    </row>
    <row r="218" spans="1:3">
      <c r="A218" s="1"/>
      <c r="B218" s="1"/>
      <c r="C218" s="1"/>
    </row>
    <row r="219" spans="1:3">
      <c r="A219" s="1"/>
      <c r="B219" s="1"/>
      <c r="C219" s="1"/>
    </row>
    <row r="220" spans="1:3">
      <c r="A220" s="1"/>
      <c r="B220" s="1"/>
      <c r="C220" s="1"/>
    </row>
    <row r="221" spans="1:3">
      <c r="A221" s="1"/>
      <c r="B221" s="1"/>
      <c r="C221" s="1"/>
    </row>
    <row r="222" spans="1:3">
      <c r="A222" s="1"/>
      <c r="B222" s="1"/>
      <c r="C222" s="1"/>
    </row>
    <row r="223" spans="1:3">
      <c r="A223" s="1"/>
      <c r="B223" s="1"/>
      <c r="C223" s="1"/>
    </row>
    <row r="224" spans="1:3">
      <c r="A224" s="1"/>
      <c r="B224" s="1"/>
      <c r="C224" s="1"/>
    </row>
    <row r="225" spans="1:3">
      <c r="A225" s="1"/>
      <c r="B225" s="1"/>
      <c r="C225" s="1"/>
    </row>
    <row r="226" spans="1:3">
      <c r="A226" s="1"/>
      <c r="B226" s="1"/>
      <c r="C226" s="1"/>
    </row>
    <row r="227" spans="1:3">
      <c r="A227" s="1"/>
      <c r="B227" s="1"/>
      <c r="C227" s="1"/>
    </row>
    <row r="228" spans="1:3">
      <c r="A228" s="1"/>
      <c r="B228" s="1"/>
      <c r="C228" s="1"/>
    </row>
    <row r="229" spans="1:3">
      <c r="A229" s="1"/>
      <c r="B229" s="1"/>
      <c r="C229" s="1"/>
    </row>
    <row r="230" spans="1:3">
      <c r="A230" s="1"/>
      <c r="B230" s="1"/>
      <c r="C230" s="1"/>
    </row>
    <row r="231" spans="1:3">
      <c r="A231" s="1"/>
      <c r="B231" s="1"/>
      <c r="C231" s="1"/>
    </row>
    <row r="232" spans="1:3">
      <c r="A232" s="1"/>
      <c r="B232" s="1"/>
      <c r="C232" s="1"/>
    </row>
    <row r="233" spans="1:3">
      <c r="A233" s="1"/>
      <c r="B233" s="1"/>
      <c r="C233" s="1"/>
    </row>
    <row r="234" spans="1:3">
      <c r="A234" s="1"/>
      <c r="B234" s="1"/>
      <c r="C234" s="1"/>
    </row>
    <row r="235" spans="1:3">
      <c r="A235" s="1"/>
      <c r="B235" s="1"/>
      <c r="C235" s="1"/>
    </row>
    <row r="236" spans="1:3">
      <c r="A236" s="1"/>
      <c r="B236" s="1"/>
      <c r="C236" s="1"/>
    </row>
    <row r="237" spans="1:3">
      <c r="A237" s="1"/>
      <c r="B237" s="1"/>
      <c r="C237" s="1"/>
    </row>
    <row r="238" spans="1:3">
      <c r="A238" s="1"/>
      <c r="B238" s="1"/>
      <c r="C238" s="1"/>
    </row>
    <row r="239" spans="1:3">
      <c r="A239" s="1"/>
      <c r="B239" s="1"/>
      <c r="C239" s="1"/>
    </row>
    <row r="240" spans="1:3">
      <c r="A240" s="1"/>
      <c r="B240" s="1"/>
      <c r="C240" s="1"/>
    </row>
    <row r="241" spans="1:3">
      <c r="A241" s="1"/>
      <c r="B241" s="1"/>
      <c r="C241" s="1"/>
    </row>
    <row r="242" spans="1:3">
      <c r="A242" s="1"/>
      <c r="B242" s="1"/>
      <c r="C242" s="1"/>
    </row>
    <row r="243" spans="1:3">
      <c r="A243" s="1"/>
      <c r="B243" s="1"/>
      <c r="C243" s="1"/>
    </row>
    <row r="244" spans="1:3">
      <c r="A244" s="1"/>
      <c r="B244" s="1"/>
      <c r="C244" s="1"/>
    </row>
    <row r="245" spans="1:3">
      <c r="A245" s="1"/>
      <c r="B245" s="1"/>
      <c r="C245" s="1"/>
    </row>
    <row r="246" spans="1:3">
      <c r="A246" s="1"/>
      <c r="B246" s="1"/>
      <c r="C246" s="1"/>
    </row>
    <row r="247" spans="1:3">
      <c r="A247" s="1"/>
      <c r="B247" s="1"/>
      <c r="C247" s="1"/>
    </row>
    <row r="248" spans="1:3">
      <c r="A248" s="1"/>
      <c r="B248" s="1"/>
      <c r="C248" s="1"/>
    </row>
    <row r="249" spans="1:3">
      <c r="A249" s="1"/>
      <c r="B249" s="1"/>
      <c r="C249" s="1"/>
    </row>
    <row r="250" spans="1:3">
      <c r="A250" s="1"/>
      <c r="B250" s="1"/>
      <c r="C250" s="1"/>
    </row>
    <row r="251" spans="1:3">
      <c r="A251" s="1"/>
      <c r="B251" s="1"/>
      <c r="C251" s="1"/>
    </row>
    <row r="252" spans="1:3">
      <c r="A252" s="1"/>
      <c r="B252" s="1"/>
      <c r="C252" s="1"/>
    </row>
    <row r="253" spans="1:3">
      <c r="A253" s="1"/>
      <c r="B253" s="1"/>
      <c r="C253" s="1"/>
    </row>
    <row r="254" spans="1:3">
      <c r="A254" s="1"/>
      <c r="B254" s="1"/>
      <c r="C254" s="1"/>
    </row>
    <row r="255" spans="1:3">
      <c r="A255" s="1"/>
      <c r="B255" s="1"/>
      <c r="C255" s="1"/>
    </row>
    <row r="256" spans="1:3">
      <c r="A256" s="1"/>
      <c r="B256" s="1"/>
      <c r="C256" s="1"/>
    </row>
    <row r="257" spans="1:3">
      <c r="A257" s="1"/>
      <c r="B257" s="1"/>
      <c r="C257" s="1"/>
    </row>
    <row r="258" spans="1:3">
      <c r="A258" s="1"/>
      <c r="B258" s="1"/>
      <c r="C258" s="1"/>
    </row>
    <row r="259" spans="1:3">
      <c r="A259" s="1"/>
      <c r="B259" s="1"/>
      <c r="C259" s="1"/>
    </row>
    <row r="260" spans="1:3">
      <c r="A260" s="1"/>
      <c r="B260" s="1"/>
      <c r="C260" s="1"/>
    </row>
    <row r="261" spans="1:3">
      <c r="A261" s="1"/>
      <c r="B261" s="1"/>
      <c r="C261" s="1"/>
    </row>
    <row r="262" spans="1:3">
      <c r="A262" s="1"/>
      <c r="B262" s="1"/>
      <c r="C262" s="1"/>
    </row>
    <row r="263" spans="1:3">
      <c r="A263" s="1"/>
      <c r="B263" s="1"/>
      <c r="C263" s="1"/>
    </row>
    <row r="264" spans="1:3">
      <c r="A264" s="1"/>
      <c r="B264" s="1"/>
      <c r="C264" s="1"/>
    </row>
    <row r="265" spans="1:3">
      <c r="A265" s="1"/>
      <c r="B265" s="1"/>
      <c r="C265" s="1"/>
    </row>
    <row r="266" spans="1:3">
      <c r="A266" s="1"/>
      <c r="B266" s="1"/>
      <c r="C266" s="1"/>
    </row>
    <row r="267" spans="1:3">
      <c r="A267" s="1"/>
      <c r="B267" s="1"/>
      <c r="C267" s="1"/>
    </row>
    <row r="268" spans="1:3">
      <c r="A268" s="1"/>
      <c r="B268" s="1"/>
      <c r="C268" s="1"/>
    </row>
    <row r="269" spans="1:3">
      <c r="A269" s="1"/>
      <c r="B269" s="1"/>
      <c r="C269" s="1"/>
    </row>
    <row r="270" spans="1:3">
      <c r="A270" s="1"/>
      <c r="B270" s="1"/>
      <c r="C270" s="1"/>
    </row>
    <row r="271" spans="1:3">
      <c r="A271" s="1"/>
      <c r="B271" s="1"/>
      <c r="C271" s="1"/>
    </row>
    <row r="272" spans="1:3">
      <c r="A272" s="1"/>
      <c r="B272" s="1"/>
      <c r="C272" s="1"/>
    </row>
    <row r="273" spans="1:3">
      <c r="A273" s="1"/>
      <c r="B273" s="1"/>
      <c r="C273" s="1"/>
    </row>
    <row r="274" spans="1:3">
      <c r="A274" s="1"/>
      <c r="B274" s="1"/>
      <c r="C274" s="1"/>
    </row>
    <row r="275" spans="1:3">
      <c r="A275" s="1"/>
      <c r="B275" s="1"/>
      <c r="C275" s="1"/>
    </row>
    <row r="276" spans="1:3">
      <c r="A276" s="1"/>
      <c r="B276" s="1"/>
      <c r="C276" s="1"/>
    </row>
    <row r="277" spans="1:3">
      <c r="A277" s="1"/>
      <c r="B277" s="1"/>
      <c r="C277" s="1"/>
    </row>
    <row r="278" spans="1:3">
      <c r="A278" s="1"/>
      <c r="B278" s="1"/>
      <c r="C278" s="1"/>
    </row>
    <row r="279" spans="1:3">
      <c r="A279" s="1"/>
      <c r="B279" s="1"/>
      <c r="C279" s="1"/>
    </row>
    <row r="280" spans="1:3">
      <c r="A280" s="1"/>
      <c r="B280" s="1"/>
      <c r="C280" s="1"/>
    </row>
    <row r="281" spans="1:3">
      <c r="A281" s="1"/>
      <c r="B281" s="1"/>
      <c r="C281" s="1"/>
    </row>
    <row r="282" spans="1:3">
      <c r="A282" s="1"/>
      <c r="B282" s="1"/>
      <c r="C282" s="1"/>
    </row>
    <row r="283" spans="1:3">
      <c r="A283" s="1"/>
      <c r="B283" s="1"/>
      <c r="C283" s="1"/>
    </row>
    <row r="284" spans="1:3">
      <c r="A284" s="1"/>
      <c r="B284" s="1"/>
      <c r="C284" s="1"/>
    </row>
    <row r="285" spans="1:3">
      <c r="A285" s="1"/>
      <c r="B285" s="1"/>
      <c r="C285" s="1"/>
    </row>
    <row r="286" spans="1:3">
      <c r="A286" s="1"/>
      <c r="B286" s="1"/>
      <c r="C286" s="1"/>
    </row>
    <row r="287" spans="1:3">
      <c r="A287" s="1"/>
      <c r="B287" s="1"/>
      <c r="C287" s="1"/>
    </row>
    <row r="288" spans="1:3">
      <c r="A288" s="1"/>
      <c r="B288" s="1"/>
      <c r="C288" s="1"/>
    </row>
    <row r="289" spans="1:3">
      <c r="A289" s="1"/>
      <c r="B289" s="1"/>
      <c r="C289" s="1"/>
    </row>
    <row r="290" spans="1:3">
      <c r="A290" s="1"/>
      <c r="B290" s="1"/>
      <c r="C290" s="1"/>
    </row>
    <row r="291" spans="1:3">
      <c r="A291" s="1"/>
      <c r="B291" s="1"/>
      <c r="C291" s="1"/>
    </row>
    <row r="292" spans="1:3">
      <c r="A292" s="1"/>
      <c r="B292" s="1"/>
      <c r="C292" s="1"/>
    </row>
    <row r="293" spans="1:3">
      <c r="A293" s="1"/>
      <c r="B293" s="1"/>
      <c r="C293" s="1"/>
    </row>
    <row r="294" spans="1:3">
      <c r="A294" s="1"/>
      <c r="B294" s="1"/>
      <c r="C294" s="1"/>
    </row>
    <row r="295" spans="1:3">
      <c r="A295" s="1"/>
      <c r="B295" s="1"/>
      <c r="C295" s="1"/>
    </row>
    <row r="296" spans="1:3">
      <c r="A296" s="1"/>
      <c r="B296" s="1"/>
      <c r="C296" s="1"/>
    </row>
    <row r="297" spans="1:3">
      <c r="A297" s="1"/>
      <c r="B297" s="1"/>
      <c r="C297" s="1"/>
    </row>
    <row r="298" spans="1:3">
      <c r="A298" s="1"/>
      <c r="B298" s="1"/>
      <c r="C298" s="1"/>
    </row>
    <row r="299" spans="1:3">
      <c r="A299" s="1"/>
      <c r="B299" s="1"/>
      <c r="C299" s="1"/>
    </row>
    <row r="300" spans="1:3">
      <c r="A300" s="1"/>
      <c r="B300" s="1"/>
      <c r="C300" s="1"/>
    </row>
    <row r="301" spans="1:3">
      <c r="A301" s="1"/>
      <c r="B301" s="1"/>
      <c r="C301" s="1"/>
    </row>
    <row r="302" spans="1:3">
      <c r="A302" s="1"/>
      <c r="B302" s="1"/>
      <c r="C302" s="1"/>
    </row>
    <row r="303" spans="1:3">
      <c r="A303" s="1"/>
      <c r="B303" s="1"/>
      <c r="C303" s="1"/>
    </row>
    <row r="304" spans="1:3">
      <c r="A304" s="1"/>
      <c r="B304" s="1"/>
      <c r="C304" s="1"/>
    </row>
    <row r="305" spans="1:3">
      <c r="A305" s="1"/>
      <c r="B305" s="1"/>
      <c r="C305" s="1"/>
    </row>
    <row r="306" spans="1:3">
      <c r="A306" s="1"/>
      <c r="B306" s="1"/>
      <c r="C306" s="1"/>
    </row>
    <row r="307" spans="1:3">
      <c r="A307" s="1"/>
      <c r="B307" s="1"/>
      <c r="C307" s="1"/>
    </row>
    <row r="308" spans="1:3">
      <c r="A308" s="1"/>
      <c r="B308" s="1"/>
      <c r="C308" s="1"/>
    </row>
    <row r="309" spans="1:3">
      <c r="A309" s="1"/>
      <c r="B309" s="1"/>
      <c r="C309" s="1"/>
    </row>
    <row r="310" spans="1:3">
      <c r="A310" s="1"/>
      <c r="B310" s="1"/>
      <c r="C310" s="1"/>
    </row>
    <row r="311" spans="1:3">
      <c r="A311" s="1"/>
      <c r="B311" s="1"/>
      <c r="C311" s="1"/>
    </row>
    <row r="312" spans="1:3">
      <c r="A312" s="1"/>
      <c r="B312" s="1"/>
      <c r="C312" s="1"/>
    </row>
    <row r="313" spans="1:3">
      <c r="A313" s="1"/>
      <c r="B313" s="1"/>
      <c r="C313" s="1"/>
    </row>
    <row r="314" spans="1:3">
      <c r="A314" s="1"/>
      <c r="B314" s="1"/>
      <c r="C314" s="1"/>
    </row>
    <row r="315" spans="1:3">
      <c r="A315" s="1"/>
      <c r="B315" s="1"/>
      <c r="C315" s="1"/>
    </row>
    <row r="316" spans="1:3">
      <c r="A316" s="1"/>
      <c r="B316" s="1"/>
      <c r="C316" s="1"/>
    </row>
    <row r="317" spans="1:3">
      <c r="A317" s="1"/>
      <c r="B317" s="1"/>
      <c r="C317" s="1"/>
    </row>
    <row r="318" spans="1:3">
      <c r="A318" s="1"/>
      <c r="B318" s="1"/>
      <c r="C318" s="1"/>
    </row>
    <row r="319" spans="1:3">
      <c r="A319" s="1"/>
      <c r="B319" s="1"/>
      <c r="C319" s="1"/>
    </row>
    <row r="320" spans="1:3">
      <c r="A320" s="1"/>
      <c r="B320" s="1"/>
      <c r="C320" s="1"/>
    </row>
    <row r="321" spans="1:3">
      <c r="A321" s="1"/>
      <c r="B321" s="1"/>
      <c r="C321" s="1"/>
    </row>
    <row r="322" spans="1:3">
      <c r="A322" s="1"/>
      <c r="B322" s="1"/>
      <c r="C322" s="1"/>
    </row>
    <row r="323" spans="1:3">
      <c r="A323" s="1"/>
      <c r="B323" s="1"/>
      <c r="C323" s="1"/>
    </row>
    <row r="324" spans="1:3">
      <c r="A324" s="1"/>
      <c r="B324" s="1"/>
      <c r="C324" s="1"/>
    </row>
    <row r="325" spans="1:3">
      <c r="A325" s="1"/>
      <c r="B325" s="1"/>
      <c r="C325" s="1"/>
    </row>
    <row r="326" spans="1:3">
      <c r="A326" s="1"/>
      <c r="B326" s="1"/>
      <c r="C326" s="1"/>
    </row>
    <row r="327" spans="1:3">
      <c r="A327" s="1"/>
      <c r="B327" s="1"/>
      <c r="C327" s="1"/>
    </row>
    <row r="328" spans="1:3">
      <c r="A328" s="1"/>
      <c r="B328" s="1"/>
      <c r="C328" s="1"/>
    </row>
    <row r="329" spans="1:3">
      <c r="A329" s="1"/>
      <c r="B329" s="1"/>
      <c r="C329" s="1"/>
    </row>
    <row r="330" spans="1:3">
      <c r="A330" s="1"/>
      <c r="B330" s="1"/>
      <c r="C330" s="1"/>
    </row>
    <row r="331" spans="1:3">
      <c r="A331" s="1"/>
      <c r="B331" s="1"/>
      <c r="C331" s="1"/>
    </row>
    <row r="332" spans="1:3">
      <c r="A332" s="1"/>
      <c r="B332" s="1"/>
      <c r="C332" s="1"/>
    </row>
    <row r="333" spans="1:3">
      <c r="A333" s="1"/>
      <c r="B333" s="1"/>
      <c r="C333" s="1"/>
    </row>
    <row r="334" spans="1:3">
      <c r="A334" s="1"/>
      <c r="B334" s="1"/>
      <c r="C334" s="1"/>
    </row>
    <row r="335" spans="1:3">
      <c r="A335" s="1"/>
      <c r="B335" s="1"/>
      <c r="C335" s="1"/>
    </row>
    <row r="336" spans="1:3">
      <c r="A336" s="1"/>
      <c r="B336" s="1"/>
      <c r="C336" s="1"/>
    </row>
    <row r="337" spans="1:3">
      <c r="A337" s="1"/>
      <c r="B337" s="1"/>
      <c r="C337" s="1"/>
    </row>
    <row r="338" spans="1:3">
      <c r="A338" s="1"/>
      <c r="B338" s="1"/>
      <c r="C338" s="1"/>
    </row>
    <row r="339" spans="1:3">
      <c r="A339" s="1"/>
      <c r="B339" s="1"/>
      <c r="C339" s="1"/>
    </row>
    <row r="340" spans="1:3">
      <c r="A340" s="1"/>
      <c r="B340" s="1"/>
      <c r="C340" s="1"/>
    </row>
    <row r="341" spans="1:3">
      <c r="A341" s="1"/>
      <c r="B341" s="1"/>
      <c r="C341" s="1"/>
    </row>
    <row r="342" spans="1:3">
      <c r="A342" s="1"/>
      <c r="B342" s="1"/>
      <c r="C342" s="1"/>
    </row>
    <row r="343" spans="1:3">
      <c r="A343" s="1"/>
      <c r="B343" s="1"/>
      <c r="C343" s="1"/>
    </row>
    <row r="344" spans="1:3">
      <c r="A344" s="1"/>
      <c r="B344" s="1"/>
      <c r="C344" s="1"/>
    </row>
    <row r="345" spans="1:3">
      <c r="A345" s="1"/>
      <c r="B345" s="1"/>
      <c r="C345" s="1"/>
    </row>
    <row r="346" spans="1:3">
      <c r="A346" s="1"/>
      <c r="B346" s="1"/>
      <c r="C346" s="1"/>
    </row>
    <row r="347" spans="1:3">
      <c r="A347" s="1"/>
      <c r="B347" s="1"/>
      <c r="C347" s="1"/>
    </row>
    <row r="348" spans="1:3">
      <c r="A348" s="1"/>
      <c r="B348" s="1"/>
      <c r="C348" s="1"/>
    </row>
    <row r="349" spans="1:3">
      <c r="A349" s="1"/>
      <c r="B349" s="1"/>
      <c r="C349" s="1"/>
    </row>
    <row r="350" spans="1:3">
      <c r="A350" s="1"/>
      <c r="B350" s="1"/>
      <c r="C350" s="1"/>
    </row>
    <row r="351" spans="1:3">
      <c r="A351" s="1"/>
      <c r="B351" s="1"/>
      <c r="C351" s="1"/>
    </row>
    <row r="352" spans="1:3">
      <c r="A352" s="1"/>
      <c r="B352" s="1"/>
      <c r="C352" s="1"/>
    </row>
    <row r="353" spans="1:3">
      <c r="A353" s="1"/>
      <c r="B353" s="1"/>
      <c r="C353" s="1"/>
    </row>
    <row r="354" spans="1:3">
      <c r="A354" s="1"/>
      <c r="B354" s="1"/>
      <c r="C354" s="1"/>
    </row>
    <row r="355" spans="1:3">
      <c r="A355" s="1"/>
      <c r="B355" s="1"/>
      <c r="C355" s="1"/>
    </row>
    <row r="356" spans="1:3">
      <c r="A356" s="1"/>
      <c r="B356" s="1"/>
      <c r="C356" s="1"/>
    </row>
    <row r="357" spans="1:3">
      <c r="A357" s="1"/>
      <c r="B357" s="1"/>
      <c r="C357" s="1"/>
    </row>
    <row r="358" spans="1:3">
      <c r="A358" s="1"/>
      <c r="B358" s="1"/>
      <c r="C358" s="1"/>
    </row>
    <row r="359" spans="1:3">
      <c r="A359" s="1"/>
      <c r="B359" s="1"/>
      <c r="C359" s="1"/>
    </row>
    <row r="360" spans="1:3">
      <c r="A360" s="1"/>
      <c r="B360" s="1"/>
      <c r="C360" s="1"/>
    </row>
    <row r="361" spans="1:3">
      <c r="A361" s="1"/>
      <c r="B361" s="1"/>
      <c r="C361" s="1"/>
    </row>
    <row r="362" spans="1:3">
      <c r="A362" s="1"/>
      <c r="B362" s="1"/>
      <c r="C362" s="1"/>
    </row>
    <row r="363" spans="1:3">
      <c r="A363" s="1"/>
      <c r="B363" s="1"/>
      <c r="C363" s="1"/>
    </row>
    <row r="364" spans="1:3">
      <c r="A364" s="1"/>
      <c r="B364" s="1"/>
      <c r="C364" s="1"/>
    </row>
    <row r="365" spans="1:3">
      <c r="A365" s="1"/>
      <c r="B365" s="1"/>
      <c r="C365" s="1"/>
    </row>
    <row r="366" spans="1:3">
      <c r="A366" s="1"/>
      <c r="B366" s="1"/>
      <c r="C366" s="1"/>
    </row>
    <row r="367" spans="1:3">
      <c r="A367" s="1"/>
      <c r="B367" s="1"/>
      <c r="C367" s="1"/>
    </row>
    <row r="368" spans="1:3">
      <c r="A368" s="1"/>
      <c r="B368" s="1"/>
      <c r="C368" s="1"/>
    </row>
    <row r="369" spans="1:3">
      <c r="A369" s="1"/>
      <c r="B369" s="1"/>
      <c r="C369" s="1"/>
    </row>
    <row r="370" spans="1:3">
      <c r="A370" s="1"/>
      <c r="B370" s="1"/>
      <c r="C370" s="1"/>
    </row>
    <row r="371" spans="1:3">
      <c r="A371" s="1"/>
      <c r="B371" s="1"/>
      <c r="C371" s="1"/>
    </row>
    <row r="372" spans="1:3">
      <c r="A372" s="1"/>
      <c r="B372" s="1"/>
      <c r="C372" s="1"/>
    </row>
    <row r="373" spans="1:3">
      <c r="A373" s="1"/>
      <c r="B373" s="1"/>
      <c r="C373" s="1"/>
    </row>
    <row r="374" spans="1:3">
      <c r="A374" s="1"/>
      <c r="B374" s="1"/>
      <c r="C374" s="1"/>
    </row>
    <row r="375" spans="1:3">
      <c r="A375" s="1"/>
      <c r="B375" s="1"/>
      <c r="C375" s="1"/>
    </row>
    <row r="376" spans="1:3">
      <c r="A376" s="1"/>
      <c r="B376" s="1"/>
      <c r="C376" s="1"/>
    </row>
    <row r="377" spans="1:3">
      <c r="A377" s="1"/>
      <c r="B377" s="1"/>
      <c r="C377" s="1"/>
    </row>
    <row r="378" spans="1:3">
      <c r="A378" s="1"/>
      <c r="B378" s="1"/>
      <c r="C378" s="1"/>
    </row>
    <row r="379" spans="1:3">
      <c r="A379" s="1"/>
      <c r="B379" s="1"/>
      <c r="C379" s="1"/>
    </row>
    <row r="380" spans="1:3">
      <c r="A380" s="1"/>
      <c r="B380" s="1"/>
      <c r="C380" s="1"/>
    </row>
    <row r="381" spans="1:3">
      <c r="A381" s="1"/>
      <c r="B381" s="1"/>
      <c r="C381" s="1"/>
    </row>
    <row r="382" spans="1:3">
      <c r="A382" s="1"/>
      <c r="B382" s="1"/>
      <c r="C382" s="1"/>
    </row>
    <row r="383" spans="1:3">
      <c r="A383" s="1"/>
      <c r="B383" s="1"/>
      <c r="C383" s="1"/>
    </row>
    <row r="384" spans="1:3">
      <c r="A384" s="1"/>
      <c r="B384" s="1"/>
      <c r="C384" s="1"/>
    </row>
    <row r="385" spans="1:3">
      <c r="A385" s="1"/>
      <c r="B385" s="1"/>
      <c r="C385" s="1"/>
    </row>
    <row r="386" spans="1:3">
      <c r="A386" s="1"/>
      <c r="B386" s="1"/>
      <c r="C386" s="1"/>
    </row>
    <row r="387" spans="1:3">
      <c r="A387" s="1"/>
      <c r="B387" s="1"/>
      <c r="C387" s="1"/>
    </row>
    <row r="388" spans="1:3">
      <c r="A388" s="1"/>
      <c r="B388" s="1"/>
      <c r="C388" s="1"/>
    </row>
    <row r="389" spans="1:3">
      <c r="A389" s="1"/>
      <c r="B389" s="1"/>
      <c r="C389" s="1"/>
    </row>
    <row r="390" spans="1:3">
      <c r="A390" s="1"/>
      <c r="B390" s="1"/>
      <c r="C390" s="1"/>
    </row>
    <row r="391" spans="1:3">
      <c r="A391" s="1"/>
      <c r="B391" s="1"/>
      <c r="C391" s="1"/>
    </row>
    <row r="392" spans="1:3">
      <c r="A392" s="1"/>
      <c r="B392" s="1"/>
      <c r="C392" s="1"/>
    </row>
    <row r="393" spans="1:3">
      <c r="A393" s="1"/>
      <c r="B393" s="1"/>
      <c r="C393" s="1"/>
    </row>
    <row r="394" spans="1:3">
      <c r="A394" s="1"/>
      <c r="B394" s="1"/>
      <c r="C394" s="1"/>
    </row>
    <row r="395" spans="1:3">
      <c r="A395" s="1"/>
      <c r="B395" s="1"/>
      <c r="C395" s="1"/>
    </row>
    <row r="396" spans="1:3">
      <c r="A396" s="1"/>
      <c r="B396" s="1"/>
      <c r="C396" s="1"/>
    </row>
    <row r="397" spans="1:3">
      <c r="A397" s="1"/>
      <c r="B397" s="1"/>
      <c r="C397" s="1"/>
    </row>
    <row r="398" spans="1:3">
      <c r="A398" s="1"/>
      <c r="B398" s="1"/>
      <c r="C398" s="1"/>
    </row>
    <row r="399" spans="1:3">
      <c r="A399" s="1"/>
      <c r="B399" s="1"/>
      <c r="C399" s="1"/>
    </row>
    <row r="400" spans="1:3">
      <c r="A400" s="1"/>
      <c r="B400" s="1"/>
      <c r="C400" s="1"/>
    </row>
    <row r="401" spans="1:3">
      <c r="A401" s="1"/>
      <c r="B401" s="1"/>
      <c r="C401" s="1"/>
    </row>
    <row r="402" spans="1:3">
      <c r="A402" s="1"/>
      <c r="B402" s="1"/>
      <c r="C402" s="1"/>
    </row>
    <row r="403" spans="1:3">
      <c r="A403" s="1"/>
      <c r="B403" s="1"/>
      <c r="C403" s="1"/>
    </row>
    <row r="404" spans="1:3">
      <c r="A404" s="1"/>
      <c r="B404" s="1"/>
      <c r="C404" s="1"/>
    </row>
    <row r="405" spans="1:3">
      <c r="A405" s="1"/>
      <c r="B405" s="1"/>
      <c r="C405" s="1"/>
    </row>
    <row r="406" spans="1:3">
      <c r="A406" s="1"/>
      <c r="B406" s="1"/>
      <c r="C406" s="1"/>
    </row>
    <row r="407" spans="1:3">
      <c r="A407" s="1"/>
      <c r="B407" s="1"/>
      <c r="C407" s="1"/>
    </row>
    <row r="408" spans="1:3">
      <c r="A408" s="1"/>
      <c r="B408" s="1"/>
      <c r="C408" s="1"/>
    </row>
    <row r="409" spans="1:3">
      <c r="A409" s="1"/>
      <c r="B409" s="1"/>
      <c r="C409" s="1"/>
    </row>
    <row r="410" spans="1:3">
      <c r="A410" s="1"/>
      <c r="B410" s="1"/>
      <c r="C410" s="1"/>
    </row>
    <row r="411" spans="1:3">
      <c r="A411" s="1"/>
      <c r="B411" s="1"/>
      <c r="C411" s="1"/>
    </row>
    <row r="412" spans="1:3">
      <c r="A412" s="1"/>
      <c r="B412" s="1"/>
      <c r="C412" s="1"/>
    </row>
    <row r="413" spans="1:3">
      <c r="A413" s="1"/>
      <c r="B413" s="1"/>
      <c r="C413" s="1"/>
    </row>
    <row r="414" spans="1:3">
      <c r="A414" s="1"/>
      <c r="B414" s="1"/>
      <c r="C414" s="1"/>
    </row>
    <row r="415" spans="1:3">
      <c r="A415" s="1"/>
      <c r="B415" s="1"/>
      <c r="C415" s="1"/>
    </row>
    <row r="416" spans="1:3">
      <c r="A416" s="1"/>
      <c r="B416" s="1"/>
      <c r="C416" s="1"/>
    </row>
  </sheetData>
  <mergeCells count="2">
    <mergeCell ref="A6:A9"/>
    <mergeCell ref="A10:A16"/>
  </mergeCells>
  <phoneticPr fontId="5" type="noConversion"/>
  <pageMargins left="0.75" right="0.75" top="1" bottom="1" header="0.5" footer="0.5"/>
  <pageSetup paperSize="5" scale="70" orientation="landscape" r:id="rId1"/>
  <headerFooter alignWithMargins="0">
    <oddHeader>&amp;C&amp;"Arial,Bold"&amp;12Municipal Permit Fee Calculations</oddHeader>
    <oddFooter>&amp;L&amp;Z&amp;F&amp;R&amp;P</oddFooter>
  </headerFooter>
</worksheet>
</file>

<file path=xl/worksheets/sheet4.xml><?xml version="1.0" encoding="utf-8"?>
<worksheet xmlns="http://schemas.openxmlformats.org/spreadsheetml/2006/main" xmlns:r="http://schemas.openxmlformats.org/officeDocument/2006/relationships">
  <dimension ref="A1:AC436"/>
  <sheetViews>
    <sheetView view="pageLayout" topLeftCell="A16" zoomScaleNormal="100" zoomScaleSheetLayoutView="50" workbookViewId="0">
      <selection activeCell="Y1" sqref="Y1:AF1048576"/>
    </sheetView>
  </sheetViews>
  <sheetFormatPr defaultRowHeight="15.75"/>
  <cols>
    <col min="1" max="1" width="23.42578125" style="2" customWidth="1"/>
    <col min="2" max="2" width="18.85546875" style="2" customWidth="1"/>
    <col min="3" max="3" width="14.85546875" style="2" customWidth="1"/>
    <col min="4" max="4" width="14.7109375" style="13" customWidth="1"/>
    <col min="5" max="5" width="14.5703125" style="14" customWidth="1"/>
    <col min="6" max="7" width="9.140625" style="2" customWidth="1"/>
    <col min="8" max="8" width="14.85546875" style="9" customWidth="1"/>
    <col min="9" max="9" width="14.7109375" style="31" customWidth="1"/>
    <col min="10" max="10" width="14.5703125" style="32" customWidth="1"/>
    <col min="11" max="12" width="9.140625" style="9" customWidth="1"/>
    <col min="13" max="13" width="14.85546875" style="9" customWidth="1"/>
    <col min="14" max="14" width="14.7109375" style="31" customWidth="1"/>
    <col min="15" max="15" width="14.5703125" style="32" customWidth="1"/>
    <col min="16" max="17" width="9.140625" style="9" customWidth="1"/>
    <col min="18" max="18" width="14.85546875" style="9" customWidth="1"/>
    <col min="19" max="19" width="14.7109375" style="31" customWidth="1"/>
    <col min="20" max="20" width="14.5703125" style="32" customWidth="1"/>
    <col min="21" max="22" width="9.140625" style="9" customWidth="1"/>
    <col min="23" max="23" width="14.85546875" style="33" customWidth="1"/>
    <col min="24" max="24" width="14.7109375" style="34" customWidth="1"/>
    <col min="29" max="16384" width="9.140625" style="1"/>
  </cols>
  <sheetData>
    <row r="1" spans="1:29" ht="16.5" thickBot="1">
      <c r="A1" s="64" t="s">
        <v>165</v>
      </c>
      <c r="C1" s="219" t="s">
        <v>221</v>
      </c>
      <c r="D1" s="220"/>
      <c r="E1" s="221"/>
      <c r="F1" s="219"/>
      <c r="G1" s="219"/>
      <c r="H1" s="218"/>
      <c r="I1" s="222"/>
      <c r="J1" s="223"/>
      <c r="K1" s="218"/>
      <c r="L1" s="218"/>
      <c r="M1" s="218"/>
      <c r="R1" s="135"/>
      <c r="W1" s="141"/>
    </row>
    <row r="2" spans="1:29" ht="17.25" thickTop="1" thickBot="1">
      <c r="C2" s="245">
        <v>1.0289999999999999</v>
      </c>
    </row>
    <row r="3" spans="1:29" ht="16.5" thickTop="1">
      <c r="A3" s="10" t="s">
        <v>136</v>
      </c>
      <c r="B3" s="1" t="s">
        <v>220</v>
      </c>
      <c r="C3" s="185" t="s">
        <v>229</v>
      </c>
      <c r="D3" s="87" t="s">
        <v>218</v>
      </c>
      <c r="E3" s="83"/>
    </row>
    <row r="4" spans="1:29" ht="16.5" thickBot="1">
      <c r="A4" s="6"/>
      <c r="B4" s="154" t="s">
        <v>231</v>
      </c>
      <c r="C4" s="187" t="s">
        <v>232</v>
      </c>
      <c r="D4" s="79" t="s">
        <v>232</v>
      </c>
      <c r="E4" s="83"/>
    </row>
    <row r="5" spans="1:29" ht="16.5" thickBot="1">
      <c r="A5" s="22" t="s">
        <v>137</v>
      </c>
      <c r="B5" s="152" t="s">
        <v>138</v>
      </c>
      <c r="C5" s="51" t="s">
        <v>138</v>
      </c>
      <c r="D5" s="77" t="s">
        <v>138</v>
      </c>
    </row>
    <row r="6" spans="1:29" ht="16.5" thickBot="1">
      <c r="A6" s="23" t="s">
        <v>139</v>
      </c>
      <c r="B6" s="153">
        <v>93930</v>
      </c>
      <c r="C6" s="52">
        <f>ROUND(B6*$C$2,0)</f>
        <v>96654</v>
      </c>
      <c r="D6" s="78">
        <f>C6-B6</f>
        <v>2724</v>
      </c>
      <c r="E6" s="148" t="s">
        <v>179</v>
      </c>
      <c r="H6" s="151">
        <f>+MIN(D6:D18)</f>
        <v>2</v>
      </c>
    </row>
    <row r="7" spans="1:29" ht="16.5" thickBot="1">
      <c r="A7" s="25" t="s">
        <v>140</v>
      </c>
      <c r="B7" s="153">
        <v>71857</v>
      </c>
      <c r="C7" s="52">
        <f t="shared" ref="C7:C19" si="0">ROUND(B7*$C$2,0)</f>
        <v>73941</v>
      </c>
      <c r="D7" s="78">
        <f t="shared" ref="D7:D19" si="1">C7-B7</f>
        <v>2084</v>
      </c>
      <c r="E7" s="148" t="s">
        <v>180</v>
      </c>
      <c r="H7" s="151">
        <f>+MAX(D6:D19)</f>
        <v>2724</v>
      </c>
    </row>
    <row r="8" spans="1:29" ht="16.5" thickBot="1">
      <c r="A8" s="23" t="s">
        <v>141</v>
      </c>
      <c r="B8" s="153">
        <v>49783</v>
      </c>
      <c r="C8" s="52">
        <f t="shared" si="0"/>
        <v>51227</v>
      </c>
      <c r="D8" s="78">
        <f t="shared" si="1"/>
        <v>1444</v>
      </c>
    </row>
    <row r="9" spans="1:29" ht="16.5" thickBot="1">
      <c r="A9" s="23" t="s">
        <v>142</v>
      </c>
      <c r="B9" s="153">
        <v>27708</v>
      </c>
      <c r="C9" s="52">
        <f t="shared" si="0"/>
        <v>28512</v>
      </c>
      <c r="D9" s="78">
        <f t="shared" si="1"/>
        <v>804</v>
      </c>
    </row>
    <row r="10" spans="1:29" ht="16.5" thickBot="1">
      <c r="A10" s="26" t="s">
        <v>143</v>
      </c>
      <c r="B10" s="153">
        <v>22410</v>
      </c>
      <c r="C10" s="52">
        <f t="shared" si="0"/>
        <v>23060</v>
      </c>
      <c r="D10" s="78">
        <f t="shared" si="1"/>
        <v>650</v>
      </c>
    </row>
    <row r="11" spans="1:29" ht="16.5" thickBot="1">
      <c r="A11" s="26" t="s">
        <v>144</v>
      </c>
      <c r="B11" s="153">
        <v>14760</v>
      </c>
      <c r="C11" s="52">
        <f t="shared" si="0"/>
        <v>15188</v>
      </c>
      <c r="D11" s="78">
        <f t="shared" si="1"/>
        <v>428</v>
      </c>
    </row>
    <row r="12" spans="1:29" ht="16.5" thickBot="1">
      <c r="A12" s="26" t="s">
        <v>145</v>
      </c>
      <c r="B12" s="153">
        <v>9258</v>
      </c>
      <c r="C12" s="52">
        <f t="shared" si="0"/>
        <v>9526</v>
      </c>
      <c r="D12" s="78">
        <f t="shared" si="1"/>
        <v>268</v>
      </c>
    </row>
    <row r="13" spans="1:29" ht="16.5" thickBot="1">
      <c r="A13" s="26" t="s">
        <v>146</v>
      </c>
      <c r="B13" s="153">
        <v>4160</v>
      </c>
      <c r="C13" s="52">
        <f t="shared" si="0"/>
        <v>4281</v>
      </c>
      <c r="D13" s="78">
        <f t="shared" si="1"/>
        <v>121</v>
      </c>
    </row>
    <row r="14" spans="1:29" s="38" customFormat="1" ht="16.5" thickBot="1">
      <c r="A14" s="26" t="s">
        <v>147</v>
      </c>
      <c r="B14" s="153">
        <v>2368</v>
      </c>
      <c r="C14" s="52">
        <f t="shared" si="0"/>
        <v>2437</v>
      </c>
      <c r="D14" s="78">
        <f t="shared" si="1"/>
        <v>69</v>
      </c>
      <c r="E14" s="14"/>
      <c r="F14" s="2"/>
      <c r="G14" s="2"/>
      <c r="H14" s="9"/>
      <c r="I14" s="31"/>
      <c r="J14" s="32"/>
      <c r="K14" s="9"/>
      <c r="L14" s="9"/>
      <c r="M14" s="9"/>
      <c r="N14" s="31"/>
      <c r="O14" s="32"/>
      <c r="P14" s="9"/>
      <c r="Q14" s="9"/>
      <c r="R14" s="9"/>
      <c r="S14" s="31"/>
      <c r="T14" s="32"/>
      <c r="U14" s="9"/>
      <c r="V14" s="9"/>
      <c r="W14" s="33"/>
      <c r="X14" s="34"/>
      <c r="Y14"/>
      <c r="Z14"/>
      <c r="AA14"/>
      <c r="AB14"/>
      <c r="AC14" s="1"/>
    </row>
    <row r="15" spans="1:29" s="38" customFormat="1" ht="16.5" thickBot="1">
      <c r="A15" s="26" t="s">
        <v>148</v>
      </c>
      <c r="B15" s="153">
        <v>1543</v>
      </c>
      <c r="C15" s="52">
        <f t="shared" si="0"/>
        <v>1588</v>
      </c>
      <c r="D15" s="78">
        <f t="shared" si="1"/>
        <v>45</v>
      </c>
      <c r="E15" s="14"/>
      <c r="F15" s="2"/>
      <c r="G15" s="2"/>
      <c r="H15" s="9"/>
      <c r="I15" s="31"/>
      <c r="J15" s="32"/>
      <c r="K15" s="9"/>
      <c r="L15" s="9"/>
      <c r="M15" s="9"/>
      <c r="N15" s="31"/>
      <c r="O15" s="32"/>
      <c r="P15" s="9"/>
      <c r="Q15" s="9"/>
      <c r="R15" s="9"/>
      <c r="S15" s="31"/>
      <c r="T15" s="32"/>
      <c r="U15" s="9"/>
      <c r="V15" s="9"/>
      <c r="W15" s="33"/>
      <c r="X15" s="34"/>
      <c r="Y15"/>
      <c r="Z15"/>
      <c r="AA15"/>
      <c r="AB15"/>
      <c r="AC15" s="1"/>
    </row>
    <row r="16" spans="1:29" s="38" customFormat="1" ht="16.5" thickBot="1">
      <c r="A16" s="26" t="s">
        <v>149</v>
      </c>
      <c r="B16" s="153">
        <v>939</v>
      </c>
      <c r="C16" s="52">
        <f t="shared" si="0"/>
        <v>966</v>
      </c>
      <c r="D16" s="78">
        <f t="shared" si="1"/>
        <v>27</v>
      </c>
      <c r="E16" s="14"/>
      <c r="F16" s="2"/>
      <c r="G16" s="2"/>
      <c r="H16" s="9"/>
      <c r="I16" s="31"/>
      <c r="J16" s="32"/>
      <c r="K16" s="9"/>
      <c r="L16" s="9"/>
      <c r="M16" s="9"/>
      <c r="N16" s="31"/>
      <c r="O16" s="32"/>
      <c r="P16" s="9"/>
      <c r="Q16" s="9"/>
      <c r="R16" s="9"/>
      <c r="S16" s="31"/>
      <c r="T16" s="32"/>
      <c r="U16" s="9"/>
      <c r="V16" s="9"/>
      <c r="W16" s="33"/>
      <c r="X16" s="34"/>
      <c r="Y16"/>
      <c r="Z16"/>
      <c r="AA16"/>
      <c r="AB16"/>
      <c r="AC16" s="1"/>
    </row>
    <row r="17" spans="1:29" s="38" customFormat="1" ht="16.5" thickBot="1">
      <c r="A17" s="26" t="s">
        <v>150</v>
      </c>
      <c r="B17" s="153">
        <v>281</v>
      </c>
      <c r="C17" s="52">
        <f t="shared" si="0"/>
        <v>289</v>
      </c>
      <c r="D17" s="78">
        <f t="shared" si="1"/>
        <v>8</v>
      </c>
      <c r="E17" s="14"/>
      <c r="F17" s="2"/>
      <c r="G17" s="2"/>
      <c r="H17" s="9"/>
      <c r="I17" s="31"/>
      <c r="J17" s="32"/>
      <c r="K17" s="9"/>
      <c r="L17" s="9"/>
      <c r="M17" s="9"/>
      <c r="N17" s="31"/>
      <c r="O17" s="32"/>
      <c r="P17" s="9"/>
      <c r="Q17" s="9"/>
      <c r="R17" s="9"/>
      <c r="S17" s="31"/>
      <c r="T17" s="32"/>
      <c r="U17" s="9"/>
      <c r="V17" s="9"/>
      <c r="W17" s="33"/>
      <c r="X17" s="34"/>
      <c r="Y17"/>
      <c r="Z17"/>
      <c r="AA17"/>
      <c r="AB17"/>
      <c r="AC17" s="1"/>
    </row>
    <row r="18" spans="1:29" s="38" customFormat="1" ht="16.5" thickBot="1">
      <c r="A18" s="26" t="s">
        <v>151</v>
      </c>
      <c r="B18" s="153">
        <v>52</v>
      </c>
      <c r="C18" s="52">
        <f t="shared" si="0"/>
        <v>54</v>
      </c>
      <c r="D18" s="78">
        <f t="shared" si="1"/>
        <v>2</v>
      </c>
      <c r="E18" s="14"/>
      <c r="F18" s="2"/>
      <c r="G18" s="2"/>
      <c r="H18" s="9"/>
      <c r="I18" s="31"/>
      <c r="J18" s="32"/>
      <c r="K18" s="9"/>
      <c r="L18" s="9"/>
      <c r="M18" s="9"/>
      <c r="N18" s="31"/>
      <c r="O18" s="32"/>
      <c r="P18" s="9"/>
      <c r="Q18" s="9"/>
      <c r="R18" s="9"/>
      <c r="S18" s="31"/>
      <c r="T18" s="32"/>
      <c r="U18" s="9"/>
      <c r="V18" s="9"/>
      <c r="W18" s="33"/>
      <c r="X18" s="34"/>
      <c r="Y18"/>
      <c r="Z18"/>
      <c r="AA18"/>
      <c r="AB18"/>
      <c r="AC18" s="1"/>
    </row>
    <row r="19" spans="1:29" s="38" customFormat="1" ht="16.5" thickBot="1">
      <c r="A19" s="26" t="s">
        <v>152</v>
      </c>
      <c r="B19" s="153">
        <v>0</v>
      </c>
      <c r="C19" s="52">
        <f t="shared" si="0"/>
        <v>0</v>
      </c>
      <c r="D19" s="78">
        <f t="shared" si="1"/>
        <v>0</v>
      </c>
      <c r="E19" s="14"/>
      <c r="F19" s="2"/>
      <c r="G19" s="2"/>
      <c r="H19" s="31"/>
      <c r="I19" s="32"/>
      <c r="J19" s="32"/>
      <c r="K19" s="9"/>
      <c r="L19" s="9"/>
      <c r="M19" s="31"/>
      <c r="N19" s="32"/>
      <c r="O19" s="32"/>
      <c r="P19" s="9"/>
      <c r="Q19" s="9"/>
      <c r="R19" s="31"/>
      <c r="S19" s="32"/>
      <c r="T19" s="32"/>
      <c r="U19" s="9"/>
      <c r="V19" s="9"/>
      <c r="W19" s="33"/>
      <c r="X19" s="35"/>
      <c r="Y19"/>
      <c r="Z19"/>
      <c r="AA19"/>
      <c r="AB19"/>
      <c r="AC19" s="1"/>
    </row>
    <row r="20" spans="1:29" s="38" customFormat="1">
      <c r="A20" s="6"/>
      <c r="B20" s="39"/>
      <c r="C20" s="24"/>
      <c r="D20" s="13"/>
      <c r="E20" s="14"/>
      <c r="F20" s="2"/>
      <c r="G20" s="2"/>
      <c r="H20" s="31"/>
      <c r="I20" s="9"/>
      <c r="J20" s="32"/>
      <c r="K20" s="9"/>
      <c r="L20" s="9"/>
      <c r="M20" s="31"/>
      <c r="N20" s="9"/>
      <c r="O20" s="32"/>
      <c r="P20" s="9"/>
      <c r="Q20" s="9"/>
      <c r="R20" s="31"/>
      <c r="S20" s="9"/>
      <c r="T20" s="32"/>
      <c r="U20" s="9"/>
      <c r="V20" s="9"/>
      <c r="W20" s="33"/>
      <c r="X20" s="33"/>
      <c r="Y20"/>
      <c r="Z20"/>
      <c r="AA20"/>
      <c r="AB20"/>
      <c r="AC20" s="1"/>
    </row>
    <row r="21" spans="1:29" s="38" customFormat="1">
      <c r="A21" s="10" t="s">
        <v>153</v>
      </c>
      <c r="B21" s="39" t="s">
        <v>231</v>
      </c>
      <c r="C21" s="24" t="s">
        <v>232</v>
      </c>
      <c r="D21" s="13" t="s">
        <v>232</v>
      </c>
      <c r="E21" s="14"/>
      <c r="F21" s="2"/>
      <c r="G21" s="2"/>
      <c r="H21" s="31"/>
      <c r="I21" s="9"/>
      <c r="J21" s="32"/>
      <c r="K21" s="9"/>
      <c r="L21" s="9"/>
      <c r="M21" s="31"/>
      <c r="N21" s="9"/>
      <c r="O21" s="32"/>
      <c r="P21" s="9"/>
      <c r="Q21" s="9"/>
      <c r="R21" s="31"/>
      <c r="S21" s="9"/>
      <c r="T21" s="32"/>
      <c r="U21" s="9"/>
      <c r="V21" s="9"/>
      <c r="W21" s="33"/>
      <c r="X21" s="33"/>
      <c r="Y21"/>
      <c r="Z21"/>
      <c r="AA21"/>
      <c r="AB21"/>
      <c r="AC21" s="1"/>
    </row>
    <row r="22" spans="1:29" s="38" customFormat="1" ht="16.5" thickBot="1">
      <c r="A22" s="6"/>
      <c r="B22" s="1" t="s">
        <v>220</v>
      </c>
      <c r="C22" s="185" t="s">
        <v>229</v>
      </c>
      <c r="D22" s="87" t="s">
        <v>218</v>
      </c>
      <c r="E22" s="14"/>
      <c r="F22" s="2"/>
      <c r="G22" s="2"/>
      <c r="H22" s="31"/>
      <c r="I22" s="31"/>
      <c r="J22" s="32"/>
      <c r="K22" s="9"/>
      <c r="L22" s="9"/>
      <c r="M22" s="31"/>
      <c r="N22" s="31"/>
      <c r="O22" s="32"/>
      <c r="P22" s="9"/>
      <c r="Q22" s="9"/>
      <c r="R22" s="31"/>
      <c r="S22" s="31"/>
      <c r="T22" s="32"/>
      <c r="U22" s="9"/>
      <c r="V22" s="9"/>
      <c r="W22" s="33"/>
      <c r="X22" s="34"/>
      <c r="Y22"/>
      <c r="Z22"/>
      <c r="AA22"/>
      <c r="AB22"/>
      <c r="AC22" s="1"/>
    </row>
    <row r="23" spans="1:29" s="38" customFormat="1" ht="16.5" thickBot="1">
      <c r="A23" s="27" t="s">
        <v>154</v>
      </c>
      <c r="B23" s="153">
        <v>1610</v>
      </c>
      <c r="C23" s="52">
        <f>ROUND(B23*$C$2,0)</f>
        <v>1657</v>
      </c>
      <c r="D23" s="78">
        <f>C23-B23</f>
        <v>47</v>
      </c>
      <c r="E23" s="148" t="s">
        <v>179</v>
      </c>
      <c r="F23" s="2"/>
      <c r="G23" s="2"/>
      <c r="H23" s="151">
        <f>+MIN(D23:D24)</f>
        <v>16</v>
      </c>
      <c r="I23" s="31"/>
      <c r="J23" s="32"/>
      <c r="K23" s="9"/>
      <c r="L23" s="9"/>
      <c r="M23" s="31"/>
      <c r="N23" s="31"/>
      <c r="O23" s="32"/>
      <c r="P23" s="9"/>
      <c r="Q23" s="9"/>
      <c r="R23" s="31"/>
      <c r="S23" s="31"/>
      <c r="T23" s="32"/>
      <c r="U23" s="9"/>
      <c r="V23" s="9"/>
      <c r="W23" s="33"/>
      <c r="X23" s="34"/>
      <c r="Y23"/>
      <c r="Z23"/>
      <c r="AA23"/>
      <c r="AB23"/>
      <c r="AC23" s="1"/>
    </row>
    <row r="24" spans="1:29" s="38" customFormat="1" ht="16.5" thickBot="1">
      <c r="A24" s="28" t="s">
        <v>155</v>
      </c>
      <c r="B24" s="153">
        <v>537</v>
      </c>
      <c r="C24" s="52">
        <f>ROUND(B24*$C$2,0)</f>
        <v>553</v>
      </c>
      <c r="D24" s="78">
        <f>C24-B24</f>
        <v>16</v>
      </c>
      <c r="E24" s="148" t="s">
        <v>180</v>
      </c>
      <c r="F24" s="2"/>
      <c r="G24" s="2"/>
      <c r="H24" s="151">
        <f>+MAX(D23:D24)</f>
        <v>47</v>
      </c>
      <c r="I24" s="31"/>
      <c r="J24" s="32"/>
      <c r="K24" s="9"/>
      <c r="L24" s="9"/>
      <c r="M24" s="9"/>
      <c r="N24" s="31"/>
      <c r="O24" s="32"/>
      <c r="P24" s="9"/>
      <c r="Q24" s="9"/>
      <c r="R24" s="9"/>
      <c r="S24" s="31"/>
      <c r="T24" s="32"/>
      <c r="U24" s="9"/>
      <c r="V24" s="9"/>
      <c r="W24" s="33"/>
      <c r="X24" s="34"/>
      <c r="Y24"/>
      <c r="Z24"/>
      <c r="AA24"/>
      <c r="AB24"/>
      <c r="AC24" s="1"/>
    </row>
    <row r="25" spans="1:29" s="38" customFormat="1">
      <c r="A25" s="6"/>
      <c r="B25"/>
      <c r="C25"/>
      <c r="D25" s="13"/>
      <c r="E25" s="14"/>
      <c r="F25" s="2"/>
      <c r="G25" s="2"/>
      <c r="H25" s="9"/>
      <c r="I25" s="9"/>
      <c r="J25" s="32"/>
      <c r="K25" s="9"/>
      <c r="L25" s="9"/>
      <c r="M25" s="9"/>
      <c r="N25" s="9"/>
      <c r="O25" s="32"/>
      <c r="P25" s="9"/>
      <c r="Q25" s="9"/>
      <c r="R25" s="9"/>
      <c r="S25" s="9"/>
      <c r="T25" s="32"/>
      <c r="U25" s="9"/>
      <c r="V25" s="9"/>
      <c r="W25" s="33"/>
      <c r="X25" s="33"/>
      <c r="Y25"/>
      <c r="Z25"/>
      <c r="AA25"/>
      <c r="AB25"/>
      <c r="AC25" s="1"/>
    </row>
    <row r="26" spans="1:29" s="38" customFormat="1">
      <c r="A26" s="6"/>
      <c r="B26"/>
      <c r="C26"/>
      <c r="D26" s="13"/>
      <c r="E26" s="14"/>
      <c r="F26" s="2"/>
      <c r="G26" s="2"/>
      <c r="H26" s="9"/>
      <c r="I26" s="9"/>
      <c r="J26" s="32"/>
      <c r="K26" s="9"/>
      <c r="L26" s="9"/>
      <c r="M26" s="9"/>
      <c r="N26" s="9"/>
      <c r="O26" s="32"/>
      <c r="P26" s="9"/>
      <c r="Q26" s="9"/>
      <c r="R26" s="9"/>
      <c r="S26" s="9"/>
      <c r="T26" s="32"/>
      <c r="U26" s="9"/>
      <c r="V26" s="9"/>
      <c r="W26" s="33"/>
      <c r="X26" s="33"/>
      <c r="Y26"/>
      <c r="Z26"/>
      <c r="AA26"/>
      <c r="AB26"/>
      <c r="AC26" s="1"/>
    </row>
    <row r="27" spans="1:29" s="38" customFormat="1">
      <c r="A27" s="10" t="s">
        <v>156</v>
      </c>
      <c r="B27" s="205" t="s">
        <v>231</v>
      </c>
      <c r="C27" s="205" t="s">
        <v>232</v>
      </c>
      <c r="D27" s="13" t="s">
        <v>232</v>
      </c>
      <c r="E27" s="14"/>
      <c r="F27" s="2"/>
      <c r="G27" s="2"/>
      <c r="H27" s="9"/>
      <c r="I27" s="9"/>
      <c r="J27" s="32"/>
      <c r="K27" s="9"/>
      <c r="L27" s="9"/>
      <c r="M27" s="9"/>
      <c r="N27" s="9"/>
      <c r="O27" s="32"/>
      <c r="P27" s="9"/>
      <c r="Q27" s="9"/>
      <c r="R27" s="9"/>
      <c r="S27" s="9"/>
      <c r="T27" s="32"/>
      <c r="U27" s="9"/>
      <c r="V27" s="9"/>
      <c r="W27" s="33"/>
      <c r="X27" s="33"/>
      <c r="Y27"/>
      <c r="Z27"/>
      <c r="AA27"/>
      <c r="AB27"/>
      <c r="AC27" s="1"/>
    </row>
    <row r="28" spans="1:29" s="38" customFormat="1" ht="16.5" thickBot="1">
      <c r="A28" s="6"/>
      <c r="B28" s="1" t="s">
        <v>220</v>
      </c>
      <c r="C28" s="185" t="s">
        <v>229</v>
      </c>
      <c r="D28" s="87" t="s">
        <v>218</v>
      </c>
      <c r="E28" s="14"/>
      <c r="F28" s="2"/>
      <c r="G28" s="2"/>
      <c r="H28" s="9"/>
      <c r="I28" s="9"/>
      <c r="J28" s="32"/>
      <c r="K28" s="9"/>
      <c r="L28" s="9"/>
      <c r="M28" s="9"/>
      <c r="N28" s="9"/>
      <c r="O28" s="32"/>
      <c r="P28" s="9"/>
      <c r="Q28" s="9"/>
      <c r="R28" s="9"/>
      <c r="S28" s="9"/>
      <c r="T28" s="32"/>
      <c r="U28" s="9"/>
      <c r="V28" s="9"/>
      <c r="W28" s="33"/>
      <c r="X28" s="33"/>
      <c r="Y28"/>
      <c r="Z28"/>
      <c r="AA28"/>
      <c r="AB28"/>
      <c r="AC28" s="1"/>
    </row>
    <row r="29" spans="1:29" s="38" customFormat="1" ht="16.5" thickBot="1">
      <c r="A29" s="22" t="s">
        <v>157</v>
      </c>
      <c r="B29" s="152" t="s">
        <v>158</v>
      </c>
      <c r="C29" s="51" t="s">
        <v>158</v>
      </c>
      <c r="D29" s="77" t="s">
        <v>158</v>
      </c>
      <c r="E29" s="14"/>
      <c r="F29" s="2"/>
      <c r="G29" s="2"/>
      <c r="H29" s="9"/>
      <c r="I29" s="31"/>
      <c r="J29" s="32"/>
      <c r="K29" s="9"/>
      <c r="L29" s="9"/>
      <c r="M29" s="9"/>
      <c r="N29" s="31"/>
      <c r="O29" s="32"/>
      <c r="P29" s="9"/>
      <c r="Q29" s="9"/>
      <c r="R29" s="9"/>
      <c r="S29" s="31"/>
      <c r="T29" s="32"/>
      <c r="U29" s="9"/>
      <c r="V29" s="9"/>
      <c r="W29" s="33"/>
      <c r="X29" s="34"/>
      <c r="Y29"/>
      <c r="Z29"/>
      <c r="AA29"/>
      <c r="AB29"/>
      <c r="AC29" s="1"/>
    </row>
    <row r="30" spans="1:29" ht="48" thickBot="1">
      <c r="A30" s="29" t="s">
        <v>159</v>
      </c>
      <c r="B30" s="155">
        <v>7408</v>
      </c>
      <c r="C30" s="59">
        <f>ROUND(B30*$C$2,0)</f>
        <v>7623</v>
      </c>
      <c r="D30" s="73">
        <f>C30-B30</f>
        <v>215</v>
      </c>
    </row>
    <row r="31" spans="1:29" ht="48" thickBot="1">
      <c r="A31" s="29" t="s">
        <v>160</v>
      </c>
      <c r="B31" s="155">
        <v>805</v>
      </c>
      <c r="C31" s="59">
        <f t="shared" ref="C31:C35" si="2">ROUND(B31*$C$2,0)</f>
        <v>828</v>
      </c>
      <c r="D31" s="73">
        <f t="shared" ref="D31:D35" si="3">C31-B31</f>
        <v>23</v>
      </c>
    </row>
    <row r="32" spans="1:29" ht="48" thickBot="1">
      <c r="A32" s="29" t="s">
        <v>161</v>
      </c>
      <c r="B32" s="155">
        <v>565</v>
      </c>
      <c r="C32" s="59">
        <f t="shared" si="2"/>
        <v>581</v>
      </c>
      <c r="D32" s="73">
        <f t="shared" si="3"/>
        <v>16</v>
      </c>
    </row>
    <row r="33" spans="1:29" ht="48" thickBot="1">
      <c r="A33" s="29" t="s">
        <v>162</v>
      </c>
      <c r="B33" s="155">
        <v>160</v>
      </c>
      <c r="C33" s="59">
        <f t="shared" si="2"/>
        <v>165</v>
      </c>
      <c r="D33" s="73">
        <f t="shared" si="3"/>
        <v>5</v>
      </c>
    </row>
    <row r="34" spans="1:29" ht="79.5" thickBot="1">
      <c r="A34" s="29" t="s">
        <v>163</v>
      </c>
      <c r="B34" s="155">
        <v>805</v>
      </c>
      <c r="C34" s="59">
        <f t="shared" si="2"/>
        <v>828</v>
      </c>
      <c r="D34" s="73">
        <f t="shared" si="3"/>
        <v>23</v>
      </c>
    </row>
    <row r="35" spans="1:29" ht="16.5" thickBot="1">
      <c r="A35" s="29" t="s">
        <v>2</v>
      </c>
      <c r="B35" s="155">
        <v>80</v>
      </c>
      <c r="C35" s="59">
        <f t="shared" si="2"/>
        <v>82</v>
      </c>
      <c r="D35" s="73">
        <f t="shared" si="3"/>
        <v>2</v>
      </c>
    </row>
    <row r="36" spans="1:29">
      <c r="A36" s="1"/>
      <c r="B36" s="1"/>
      <c r="C36" s="12"/>
      <c r="D36" s="21"/>
    </row>
    <row r="37" spans="1:29">
      <c r="A37" s="1"/>
      <c r="B37" s="1"/>
      <c r="C37" s="12"/>
      <c r="D37" s="21"/>
    </row>
    <row r="38" spans="1:29">
      <c r="A38" s="1"/>
      <c r="B38" s="1"/>
      <c r="C38" s="12"/>
      <c r="D38" s="21"/>
    </row>
    <row r="39" spans="1:29">
      <c r="A39" s="1"/>
      <c r="B39" s="1"/>
      <c r="C39" s="12"/>
      <c r="D39" s="21"/>
    </row>
    <row r="40" spans="1:29">
      <c r="A40" s="1"/>
      <c r="B40" s="1"/>
      <c r="C40" s="12"/>
      <c r="D40" s="21"/>
    </row>
    <row r="41" spans="1:29">
      <c r="A41" s="1"/>
      <c r="B41" s="1"/>
      <c r="C41" s="12"/>
      <c r="D41" s="21"/>
    </row>
    <row r="42" spans="1:29" hidden="1">
      <c r="A42" s="1"/>
      <c r="B42" s="1"/>
      <c r="C42" s="12"/>
      <c r="D42" s="42" t="e">
        <f>+#REF!-#REF!</f>
        <v>#REF!</v>
      </c>
      <c r="H42" s="31" t="e">
        <f>+#REF!-#REF!</f>
        <v>#REF!</v>
      </c>
      <c r="I42" s="40"/>
      <c r="J42" s="31" t="e">
        <f>+#REF!-#REF!</f>
        <v>#REF!</v>
      </c>
      <c r="K42" s="31" t="e">
        <f>+#REF!-#REF!</f>
        <v>#REF!</v>
      </c>
      <c r="L42" s="31" t="e">
        <f>+#REF!-#REF!</f>
        <v>#REF!</v>
      </c>
      <c r="M42" s="31" t="e">
        <f>+#REF!-#REF!</f>
        <v>#REF!</v>
      </c>
      <c r="N42" s="40"/>
      <c r="O42" s="31" t="e">
        <f>+#REF!-#REF!</f>
        <v>#REF!</v>
      </c>
      <c r="P42" s="31" t="e">
        <f>+#REF!-#REF!</f>
        <v>#REF!</v>
      </c>
      <c r="Q42" s="31" t="e">
        <f>+#REF!-#REF!</f>
        <v>#REF!</v>
      </c>
      <c r="R42" s="31" t="e">
        <f>+#REF!-#REF!</f>
        <v>#REF!</v>
      </c>
      <c r="S42" s="40"/>
      <c r="T42" s="31" t="e">
        <f>+#REF!-#REF!</f>
        <v>#REF!</v>
      </c>
      <c r="U42" s="31" t="e">
        <f>+#REF!-#REF!</f>
        <v>#REF!</v>
      </c>
      <c r="V42" s="31" t="e">
        <f>+#REF!-#REF!</f>
        <v>#REF!</v>
      </c>
      <c r="W42" s="31" t="e">
        <f>+#REF!-#REF!</f>
        <v>#REF!</v>
      </c>
      <c r="X42" s="31"/>
      <c r="Y42" s="31" t="e">
        <f>+#REF!-#REF!</f>
        <v>#REF!</v>
      </c>
      <c r="Z42" s="31"/>
      <c r="AA42" s="31" t="e">
        <f>+#REF!-#REF!</f>
        <v>#REF!</v>
      </c>
      <c r="AB42" s="41" t="e">
        <f>+#REF!-#REF!</f>
        <v>#REF!</v>
      </c>
      <c r="AC42" s="31" t="e">
        <f>+#REF!-#REF!</f>
        <v>#REF!</v>
      </c>
    </row>
    <row r="43" spans="1:29" hidden="1">
      <c r="A43" s="1"/>
      <c r="B43" s="1"/>
      <c r="C43" s="12"/>
      <c r="D43" s="13" t="e">
        <f>+#REF!-#REF!</f>
        <v>#REF!</v>
      </c>
      <c r="H43" s="31" t="e">
        <f>+#REF!-#REF!</f>
        <v>#REF!</v>
      </c>
      <c r="I43" s="31" t="e">
        <f>+#REF!-#REF!</f>
        <v>#REF!</v>
      </c>
      <c r="J43" s="31"/>
      <c r="K43" s="31" t="e">
        <f>+#REF!-#REF!</f>
        <v>#REF!</v>
      </c>
      <c r="L43" s="31" t="e">
        <f>+#REF!-#REF!</f>
        <v>#REF!</v>
      </c>
      <c r="M43" s="31" t="e">
        <f>+#REF!-#REF!</f>
        <v>#REF!</v>
      </c>
      <c r="N43" s="31" t="e">
        <f>+#REF!-#REF!</f>
        <v>#REF!</v>
      </c>
      <c r="O43" s="31"/>
      <c r="P43" s="31" t="e">
        <f>+#REF!-#REF!</f>
        <v>#REF!</v>
      </c>
      <c r="Q43" s="31" t="e">
        <f>+#REF!-#REF!</f>
        <v>#REF!</v>
      </c>
      <c r="R43" s="31" t="e">
        <f>+#REF!-#REF!</f>
        <v>#REF!</v>
      </c>
      <c r="S43" s="31" t="e">
        <f>+#REF!-#REF!</f>
        <v>#REF!</v>
      </c>
      <c r="T43" s="31"/>
      <c r="U43" s="31" t="e">
        <f>+#REF!-#REF!</f>
        <v>#REF!</v>
      </c>
      <c r="V43" s="31" t="e">
        <f>+#REF!-#REF!</f>
        <v>#REF!</v>
      </c>
      <c r="W43" s="31" t="e">
        <f>+#REF!-#REF!</f>
        <v>#REF!</v>
      </c>
      <c r="X43" s="31" t="e">
        <f>+#REF!-#REF!</f>
        <v>#REF!</v>
      </c>
      <c r="Y43" s="31" t="e">
        <f>+#REF!-#REF!</f>
        <v>#REF!</v>
      </c>
      <c r="Z43" s="31" t="e">
        <f>+#REF!-#REF!</f>
        <v>#REF!</v>
      </c>
      <c r="AA43" s="31"/>
      <c r="AB43" s="31" t="e">
        <f>+#REF!-#REF!</f>
        <v>#REF!</v>
      </c>
      <c r="AC43" s="31" t="e">
        <f>+#REF!-#REF!</f>
        <v>#REF!</v>
      </c>
    </row>
    <row r="44" spans="1:29" hidden="1">
      <c r="A44" s="1"/>
      <c r="B44" s="1"/>
      <c r="C44" s="12"/>
      <c r="D44" s="13" t="e">
        <f>+#REF!-#REF!</f>
        <v>#REF!</v>
      </c>
      <c r="H44" s="31" t="e">
        <f>+#REF!-#REF!</f>
        <v>#REF!</v>
      </c>
      <c r="I44" s="31" t="e">
        <f>+#REF!-#REF!</f>
        <v>#REF!</v>
      </c>
      <c r="J44" s="31"/>
      <c r="K44" s="31" t="e">
        <f>+#REF!-#REF!</f>
        <v>#REF!</v>
      </c>
      <c r="L44" s="31" t="e">
        <f>+#REF!-#REF!</f>
        <v>#REF!</v>
      </c>
      <c r="M44" s="31" t="e">
        <f>+#REF!-#REF!</f>
        <v>#REF!</v>
      </c>
      <c r="N44" s="31" t="e">
        <f>+#REF!-#REF!</f>
        <v>#REF!</v>
      </c>
      <c r="O44" s="31"/>
      <c r="P44" s="31" t="e">
        <f>+#REF!-#REF!</f>
        <v>#REF!</v>
      </c>
      <c r="Q44" s="31" t="e">
        <f>+#REF!-#REF!</f>
        <v>#REF!</v>
      </c>
      <c r="R44" s="31" t="e">
        <f>+#REF!-#REF!</f>
        <v>#REF!</v>
      </c>
      <c r="S44" s="31" t="e">
        <f>+#REF!-#REF!</f>
        <v>#REF!</v>
      </c>
      <c r="T44" s="31"/>
      <c r="U44" s="31" t="e">
        <f>+#REF!-#REF!</f>
        <v>#REF!</v>
      </c>
      <c r="V44" s="31" t="e">
        <f>+#REF!-#REF!</f>
        <v>#REF!</v>
      </c>
      <c r="W44" s="31" t="e">
        <f>+#REF!-#REF!</f>
        <v>#REF!</v>
      </c>
      <c r="X44" s="31" t="e">
        <f>+#REF!-#REF!</f>
        <v>#REF!</v>
      </c>
      <c r="Y44" s="31" t="e">
        <f>+#REF!-#REF!</f>
        <v>#REF!</v>
      </c>
      <c r="Z44" s="31" t="e">
        <f>+#REF!-#REF!</f>
        <v>#REF!</v>
      </c>
      <c r="AA44" s="31"/>
      <c r="AB44" s="31" t="e">
        <f>+#REF!-#REF!</f>
        <v>#REF!</v>
      </c>
      <c r="AC44" s="31" t="e">
        <f>+#REF!-#REF!</f>
        <v>#REF!</v>
      </c>
    </row>
    <row r="45" spans="1:29" hidden="1">
      <c r="A45" s="1"/>
      <c r="B45" s="1"/>
      <c r="C45" s="12"/>
      <c r="D45" s="13" t="e">
        <f>+#REF!-#REF!</f>
        <v>#REF!</v>
      </c>
      <c r="H45" s="31" t="e">
        <f>+#REF!-#REF!</f>
        <v>#REF!</v>
      </c>
      <c r="I45" s="31" t="e">
        <f>+#REF!-#REF!</f>
        <v>#REF!</v>
      </c>
      <c r="J45" s="31"/>
      <c r="K45" s="31" t="e">
        <f>+#REF!-#REF!</f>
        <v>#REF!</v>
      </c>
      <c r="L45" s="31" t="e">
        <f>+#REF!-#REF!</f>
        <v>#REF!</v>
      </c>
      <c r="M45" s="31" t="e">
        <f>+#REF!-#REF!</f>
        <v>#REF!</v>
      </c>
      <c r="N45" s="31" t="e">
        <f>+#REF!-#REF!</f>
        <v>#REF!</v>
      </c>
      <c r="O45" s="31"/>
      <c r="P45" s="31" t="e">
        <f>+#REF!-#REF!</f>
        <v>#REF!</v>
      </c>
      <c r="Q45" s="31" t="e">
        <f>+#REF!-#REF!</f>
        <v>#REF!</v>
      </c>
      <c r="R45" s="31" t="e">
        <f>+#REF!-#REF!</f>
        <v>#REF!</v>
      </c>
      <c r="S45" s="31" t="e">
        <f>+#REF!-#REF!</f>
        <v>#REF!</v>
      </c>
      <c r="T45" s="31"/>
      <c r="U45" s="31" t="e">
        <f>+#REF!-#REF!</f>
        <v>#REF!</v>
      </c>
      <c r="V45" s="31" t="e">
        <f>+#REF!-#REF!</f>
        <v>#REF!</v>
      </c>
      <c r="W45" s="31" t="e">
        <f>+#REF!-#REF!</f>
        <v>#REF!</v>
      </c>
      <c r="X45" s="31" t="e">
        <f>+#REF!-#REF!</f>
        <v>#REF!</v>
      </c>
      <c r="Y45" s="31" t="e">
        <f>+#REF!-#REF!</f>
        <v>#REF!</v>
      </c>
      <c r="Z45" s="41" t="e">
        <f>+#REF!-#REF!</f>
        <v>#REF!</v>
      </c>
      <c r="AA45" s="31"/>
      <c r="AB45" s="31" t="e">
        <f>+#REF!-#REF!</f>
        <v>#REF!</v>
      </c>
      <c r="AC45" s="31" t="e">
        <f>+#REF!-#REF!</f>
        <v>#REF!</v>
      </c>
    </row>
    <row r="46" spans="1:29" hidden="1">
      <c r="A46" s="1"/>
      <c r="B46" s="1"/>
      <c r="C46" s="12"/>
      <c r="D46" s="42" t="e">
        <f>+#REF!-#REF!</f>
        <v>#REF!</v>
      </c>
      <c r="H46" s="31" t="e">
        <f>+#REF!-#REF!</f>
        <v>#REF!</v>
      </c>
      <c r="I46" s="31" t="e">
        <f>+#REF!-#REF!</f>
        <v>#REF!</v>
      </c>
      <c r="J46" s="31"/>
      <c r="K46" s="31" t="e">
        <f>+#REF!-#REF!</f>
        <v>#REF!</v>
      </c>
      <c r="L46" s="31" t="e">
        <f>+#REF!-#REF!</f>
        <v>#REF!</v>
      </c>
      <c r="M46" s="31" t="e">
        <f>+#REF!-#REF!</f>
        <v>#REF!</v>
      </c>
      <c r="N46" s="31" t="e">
        <f>+#REF!-#REF!</f>
        <v>#REF!</v>
      </c>
      <c r="O46" s="31"/>
      <c r="P46" s="31" t="e">
        <f>+#REF!-#REF!</f>
        <v>#REF!</v>
      </c>
      <c r="Q46" s="31" t="e">
        <f>+#REF!-#REF!</f>
        <v>#REF!</v>
      </c>
      <c r="R46" s="31" t="e">
        <f>+#REF!-#REF!</f>
        <v>#REF!</v>
      </c>
      <c r="S46" s="31" t="e">
        <f>+#REF!-#REF!</f>
        <v>#REF!</v>
      </c>
      <c r="T46" s="31"/>
      <c r="U46" s="31" t="e">
        <f>+#REF!-#REF!</f>
        <v>#REF!</v>
      </c>
      <c r="V46" s="31" t="e">
        <f>+#REF!-#REF!</f>
        <v>#REF!</v>
      </c>
      <c r="W46" s="31" t="e">
        <f>+#REF!-#REF!</f>
        <v>#REF!</v>
      </c>
      <c r="X46" s="31" t="e">
        <f>+#REF!-#REF!</f>
        <v>#REF!</v>
      </c>
      <c r="Y46" s="31" t="e">
        <f>+#REF!-#REF!</f>
        <v>#REF!</v>
      </c>
      <c r="Z46" s="31" t="e">
        <f>+#REF!-#REF!</f>
        <v>#REF!</v>
      </c>
      <c r="AA46" s="31"/>
      <c r="AB46" s="31" t="e">
        <f>+#REF!-#REF!</f>
        <v>#REF!</v>
      </c>
      <c r="AC46" s="31" t="e">
        <f>+#REF!-#REF!</f>
        <v>#REF!</v>
      </c>
    </row>
    <row r="47" spans="1:29" hidden="1">
      <c r="A47" s="1"/>
      <c r="B47" s="1"/>
      <c r="C47" s="12"/>
      <c r="D47" s="13" t="e">
        <f>+#REF!-#REF!</f>
        <v>#REF!</v>
      </c>
      <c r="H47" s="31" t="e">
        <f>+#REF!-#REF!</f>
        <v>#REF!</v>
      </c>
      <c r="I47" s="31" t="e">
        <f>+#REF!-#REF!</f>
        <v>#REF!</v>
      </c>
      <c r="J47" s="31" t="e">
        <f>+#REF!-#REF!</f>
        <v>#REF!</v>
      </c>
      <c r="K47" s="31" t="e">
        <f>+#REF!-#REF!</f>
        <v>#REF!</v>
      </c>
      <c r="L47" s="31" t="e">
        <f>+#REF!-#REF!</f>
        <v>#REF!</v>
      </c>
      <c r="M47" s="31" t="e">
        <f>+#REF!-#REF!</f>
        <v>#REF!</v>
      </c>
      <c r="N47" s="31" t="e">
        <f>+#REF!-#REF!</f>
        <v>#REF!</v>
      </c>
      <c r="O47" s="31" t="e">
        <f>+#REF!-#REF!</f>
        <v>#REF!</v>
      </c>
      <c r="P47" s="31" t="e">
        <f>+#REF!-#REF!</f>
        <v>#REF!</v>
      </c>
      <c r="Q47" s="31" t="e">
        <f>+#REF!-#REF!</f>
        <v>#REF!</v>
      </c>
      <c r="R47" s="31" t="e">
        <f>+#REF!-#REF!</f>
        <v>#REF!</v>
      </c>
      <c r="S47" s="31" t="e">
        <f>+#REF!-#REF!</f>
        <v>#REF!</v>
      </c>
      <c r="T47" s="31" t="e">
        <f>+#REF!-#REF!</f>
        <v>#REF!</v>
      </c>
      <c r="U47" s="31" t="e">
        <f>+#REF!-#REF!</f>
        <v>#REF!</v>
      </c>
      <c r="V47" s="31" t="e">
        <f>+#REF!-#REF!</f>
        <v>#REF!</v>
      </c>
      <c r="W47" s="31" t="e">
        <f>+#REF!-#REF!</f>
        <v>#REF!</v>
      </c>
      <c r="X47" s="31" t="e">
        <f>+#REF!-#REF!</f>
        <v>#REF!</v>
      </c>
      <c r="Y47" s="31" t="e">
        <f>+#REF!-#REF!</f>
        <v>#REF!</v>
      </c>
      <c r="Z47" s="31" t="e">
        <f>+#REF!-#REF!</f>
        <v>#REF!</v>
      </c>
      <c r="AA47" s="31" t="e">
        <f>+#REF!-#REF!</f>
        <v>#REF!</v>
      </c>
      <c r="AB47" s="31" t="e">
        <f>+#REF!-#REF!</f>
        <v>#REF!</v>
      </c>
      <c r="AC47" s="31" t="e">
        <f>+#REF!-#REF!</f>
        <v>#REF!</v>
      </c>
    </row>
    <row r="48" spans="1:29" hidden="1">
      <c r="A48" s="1"/>
      <c r="B48" s="1"/>
      <c r="C48" s="12"/>
      <c r="D48" s="42" t="e">
        <f>+#REF!-#REF!</f>
        <v>#REF!</v>
      </c>
      <c r="H48" s="31" t="e">
        <f>+#REF!-#REF!</f>
        <v>#REF!</v>
      </c>
      <c r="I48" s="31" t="e">
        <f>+#REF!-#REF!</f>
        <v>#REF!</v>
      </c>
      <c r="J48" s="31" t="e">
        <f>+#REF!-#REF!</f>
        <v>#REF!</v>
      </c>
      <c r="K48" s="31" t="e">
        <f>+#REF!-#REF!</f>
        <v>#REF!</v>
      </c>
      <c r="L48" s="31" t="e">
        <f>+#REF!-#REF!</f>
        <v>#REF!</v>
      </c>
      <c r="M48" s="31" t="e">
        <f>+#REF!-#REF!</f>
        <v>#REF!</v>
      </c>
      <c r="N48" s="31" t="e">
        <f>+#REF!-#REF!</f>
        <v>#REF!</v>
      </c>
      <c r="O48" s="31" t="e">
        <f>+#REF!-#REF!</f>
        <v>#REF!</v>
      </c>
      <c r="P48" s="31" t="e">
        <f>+#REF!-#REF!</f>
        <v>#REF!</v>
      </c>
      <c r="Q48" s="31" t="e">
        <f>+#REF!-#REF!</f>
        <v>#REF!</v>
      </c>
      <c r="R48" s="31" t="e">
        <f>+#REF!-#REF!</f>
        <v>#REF!</v>
      </c>
      <c r="S48" s="31" t="e">
        <f>+#REF!-#REF!</f>
        <v>#REF!</v>
      </c>
      <c r="T48" s="31" t="e">
        <f>+#REF!-#REF!</f>
        <v>#REF!</v>
      </c>
      <c r="U48" s="31" t="e">
        <f>+#REF!-#REF!</f>
        <v>#REF!</v>
      </c>
      <c r="V48" s="31" t="e">
        <f>+#REF!-#REF!</f>
        <v>#REF!</v>
      </c>
      <c r="W48" s="31" t="e">
        <f>+#REF!-#REF!</f>
        <v>#REF!</v>
      </c>
      <c r="X48" s="31" t="e">
        <f>+#REF!-#REF!</f>
        <v>#REF!</v>
      </c>
      <c r="Y48" s="31" t="e">
        <f>+#REF!-#REF!</f>
        <v>#REF!</v>
      </c>
      <c r="Z48" s="31" t="e">
        <f>+#REF!-#REF!</f>
        <v>#REF!</v>
      </c>
      <c r="AA48" s="31" t="e">
        <f>+#REF!-#REF!</f>
        <v>#REF!</v>
      </c>
      <c r="AB48" s="31" t="e">
        <f>+#REF!-#REF!</f>
        <v>#REF!</v>
      </c>
      <c r="AC48" s="31" t="e">
        <f>+#REF!-#REF!</f>
        <v>#REF!</v>
      </c>
    </row>
    <row r="49" spans="1:29" hidden="1">
      <c r="A49" s="1"/>
      <c r="B49" s="1"/>
      <c r="C49" s="12"/>
      <c r="D49" s="13" t="e">
        <f>+#REF!-#REF!</f>
        <v>#REF!</v>
      </c>
      <c r="H49" s="31" t="e">
        <f>+#REF!-#REF!</f>
        <v>#REF!</v>
      </c>
      <c r="I49" s="31" t="e">
        <f>+#REF!-#REF!</f>
        <v>#REF!</v>
      </c>
      <c r="J49" s="31" t="e">
        <f>+#REF!-#REF!</f>
        <v>#REF!</v>
      </c>
      <c r="K49" s="31" t="e">
        <f>+#REF!-#REF!</f>
        <v>#REF!</v>
      </c>
      <c r="L49" s="31" t="e">
        <f>+#REF!-#REF!</f>
        <v>#REF!</v>
      </c>
      <c r="M49" s="31" t="e">
        <f>+#REF!-#REF!</f>
        <v>#REF!</v>
      </c>
      <c r="N49" s="31" t="e">
        <f>+#REF!-#REF!</f>
        <v>#REF!</v>
      </c>
      <c r="O49" s="31" t="e">
        <f>+#REF!-#REF!</f>
        <v>#REF!</v>
      </c>
      <c r="P49" s="31" t="e">
        <f>+#REF!-#REF!</f>
        <v>#REF!</v>
      </c>
      <c r="Q49" s="31" t="e">
        <f>+#REF!-#REF!</f>
        <v>#REF!</v>
      </c>
      <c r="R49" s="31" t="e">
        <f>+#REF!-#REF!</f>
        <v>#REF!</v>
      </c>
      <c r="S49" s="31" t="e">
        <f>+#REF!-#REF!</f>
        <v>#REF!</v>
      </c>
      <c r="T49" s="31" t="e">
        <f>+#REF!-#REF!</f>
        <v>#REF!</v>
      </c>
      <c r="U49" s="31" t="e">
        <f>+#REF!-#REF!</f>
        <v>#REF!</v>
      </c>
      <c r="V49" s="31" t="e">
        <f>+#REF!-#REF!</f>
        <v>#REF!</v>
      </c>
      <c r="W49" s="31" t="e">
        <f>+#REF!-#REF!</f>
        <v>#REF!</v>
      </c>
      <c r="X49" s="31" t="e">
        <f>+#REF!-#REF!</f>
        <v>#REF!</v>
      </c>
      <c r="Y49" s="31" t="e">
        <f>+#REF!-#REF!</f>
        <v>#REF!</v>
      </c>
      <c r="Z49" s="31" t="e">
        <f>+#REF!-#REF!</f>
        <v>#REF!</v>
      </c>
      <c r="AA49" s="31" t="e">
        <f>+#REF!-#REF!</f>
        <v>#REF!</v>
      </c>
      <c r="AB49" s="31" t="e">
        <f>+#REF!-#REF!</f>
        <v>#REF!</v>
      </c>
      <c r="AC49" s="31" t="e">
        <f>+#REF!-#REF!</f>
        <v>#REF!</v>
      </c>
    </row>
    <row r="50" spans="1:29" hidden="1">
      <c r="A50" s="1"/>
      <c r="B50" s="1"/>
      <c r="C50" s="12"/>
      <c r="D50" s="13" t="e">
        <f>+#REF!-#REF!</f>
        <v>#REF!</v>
      </c>
      <c r="H50" s="31" t="e">
        <f>+#REF!-#REF!</f>
        <v>#REF!</v>
      </c>
      <c r="I50" s="31" t="e">
        <f>+#REF!-#REF!</f>
        <v>#REF!</v>
      </c>
      <c r="J50" s="31" t="e">
        <f>+#REF!-#REF!</f>
        <v>#REF!</v>
      </c>
      <c r="K50" s="31" t="e">
        <f>+#REF!-#REF!</f>
        <v>#REF!</v>
      </c>
      <c r="L50" s="31" t="e">
        <f>+#REF!-#REF!</f>
        <v>#REF!</v>
      </c>
      <c r="M50" s="31" t="e">
        <f>+#REF!-#REF!</f>
        <v>#REF!</v>
      </c>
      <c r="N50" s="31" t="e">
        <f>+#REF!-#REF!</f>
        <v>#REF!</v>
      </c>
      <c r="O50" s="31" t="e">
        <f>+#REF!-#REF!</f>
        <v>#REF!</v>
      </c>
      <c r="P50" s="31" t="e">
        <f>+#REF!-#REF!</f>
        <v>#REF!</v>
      </c>
      <c r="Q50" s="31" t="e">
        <f>+#REF!-#REF!</f>
        <v>#REF!</v>
      </c>
      <c r="R50" s="31" t="e">
        <f>+#REF!-#REF!</f>
        <v>#REF!</v>
      </c>
      <c r="S50" s="31" t="e">
        <f>+#REF!-#REF!</f>
        <v>#REF!</v>
      </c>
      <c r="T50" s="31" t="e">
        <f>+#REF!-#REF!</f>
        <v>#REF!</v>
      </c>
      <c r="U50" s="31" t="e">
        <f>+#REF!-#REF!</f>
        <v>#REF!</v>
      </c>
      <c r="V50" s="31" t="e">
        <f>+#REF!-#REF!</f>
        <v>#REF!</v>
      </c>
      <c r="W50" s="31" t="e">
        <f>+#REF!-#REF!</f>
        <v>#REF!</v>
      </c>
      <c r="X50" s="31" t="e">
        <f>+#REF!-#REF!</f>
        <v>#REF!</v>
      </c>
      <c r="Y50" s="31" t="e">
        <f>+#REF!-#REF!</f>
        <v>#REF!</v>
      </c>
      <c r="Z50" s="41" t="e">
        <f>+#REF!-#REF!</f>
        <v>#REF!</v>
      </c>
      <c r="AA50" s="41" t="e">
        <f>+#REF!-#REF!</f>
        <v>#REF!</v>
      </c>
      <c r="AB50" s="31" t="e">
        <f>+#REF!-#REF!</f>
        <v>#REF!</v>
      </c>
      <c r="AC50" s="31" t="e">
        <f>+#REF!-#REF!</f>
        <v>#REF!</v>
      </c>
    </row>
    <row r="51" spans="1:29" hidden="1">
      <c r="A51" s="1"/>
      <c r="B51" s="1"/>
      <c r="C51" s="12"/>
      <c r="D51" s="13" t="e">
        <f>+#REF!-#REF!</f>
        <v>#REF!</v>
      </c>
      <c r="H51" s="31" t="e">
        <f>+#REF!-#REF!</f>
        <v>#REF!</v>
      </c>
      <c r="I51" s="31" t="e">
        <f>+#REF!-#REF!</f>
        <v>#REF!</v>
      </c>
      <c r="J51" s="31"/>
      <c r="K51" s="31" t="e">
        <f>+#REF!-#REF!</f>
        <v>#REF!</v>
      </c>
      <c r="L51" s="31" t="e">
        <f>+#REF!-#REF!</f>
        <v>#REF!</v>
      </c>
      <c r="M51" s="31" t="e">
        <f>+#REF!-#REF!</f>
        <v>#REF!</v>
      </c>
      <c r="N51" s="31" t="e">
        <f>+#REF!-#REF!</f>
        <v>#REF!</v>
      </c>
      <c r="O51" s="31"/>
      <c r="P51" s="31" t="e">
        <f>+#REF!-#REF!</f>
        <v>#REF!</v>
      </c>
      <c r="Q51" s="31" t="e">
        <f>+#REF!-#REF!</f>
        <v>#REF!</v>
      </c>
      <c r="R51" s="31" t="e">
        <f>+#REF!-#REF!</f>
        <v>#REF!</v>
      </c>
      <c r="S51" s="31" t="e">
        <f>+#REF!-#REF!</f>
        <v>#REF!</v>
      </c>
      <c r="T51" s="31"/>
      <c r="U51" s="31" t="e">
        <f>+#REF!-#REF!</f>
        <v>#REF!</v>
      </c>
      <c r="V51" s="31" t="e">
        <f>+#REF!-#REF!</f>
        <v>#REF!</v>
      </c>
      <c r="W51" s="31" t="e">
        <f>+#REF!-#REF!</f>
        <v>#REF!</v>
      </c>
      <c r="X51" s="31" t="e">
        <f>+#REF!-#REF!</f>
        <v>#REF!</v>
      </c>
      <c r="Y51" s="31" t="e">
        <f>+#REF!-#REF!</f>
        <v>#REF!</v>
      </c>
      <c r="Z51" s="31" t="e">
        <f>+#REF!-#REF!</f>
        <v>#REF!</v>
      </c>
      <c r="AA51" s="31"/>
      <c r="AB51" s="31" t="e">
        <f>+#REF!-#REF!</f>
        <v>#REF!</v>
      </c>
      <c r="AC51" s="31" t="e">
        <f>+#REF!-#REF!</f>
        <v>#REF!</v>
      </c>
    </row>
    <row r="52" spans="1:29" hidden="1">
      <c r="A52" s="1"/>
      <c r="B52" s="1"/>
      <c r="C52" s="12"/>
      <c r="D52" s="13" t="e">
        <f>+#REF!-#REF!</f>
        <v>#REF!</v>
      </c>
      <c r="H52" s="31" t="e">
        <f>+#REF!-#REF!</f>
        <v>#REF!</v>
      </c>
      <c r="I52" s="31" t="e">
        <f>+#REF!-#REF!</f>
        <v>#REF!</v>
      </c>
      <c r="J52" s="31"/>
      <c r="K52" s="31" t="e">
        <f>+#REF!-#REF!</f>
        <v>#REF!</v>
      </c>
      <c r="L52" s="31" t="e">
        <f>+#REF!-#REF!</f>
        <v>#REF!</v>
      </c>
      <c r="M52" s="31" t="e">
        <f>+#REF!-#REF!</f>
        <v>#REF!</v>
      </c>
      <c r="N52" s="31" t="e">
        <f>+#REF!-#REF!</f>
        <v>#REF!</v>
      </c>
      <c r="O52" s="31"/>
      <c r="P52" s="31" t="e">
        <f>+#REF!-#REF!</f>
        <v>#REF!</v>
      </c>
      <c r="Q52" s="31" t="e">
        <f>+#REF!-#REF!</f>
        <v>#REF!</v>
      </c>
      <c r="R52" s="31" t="e">
        <f>+#REF!-#REF!</f>
        <v>#REF!</v>
      </c>
      <c r="S52" s="31" t="e">
        <f>+#REF!-#REF!</f>
        <v>#REF!</v>
      </c>
      <c r="T52" s="31"/>
      <c r="U52" s="31" t="e">
        <f>+#REF!-#REF!</f>
        <v>#REF!</v>
      </c>
      <c r="V52" s="31" t="e">
        <f>+#REF!-#REF!</f>
        <v>#REF!</v>
      </c>
      <c r="W52" s="31" t="e">
        <f>+#REF!-#REF!</f>
        <v>#REF!</v>
      </c>
      <c r="X52" s="31" t="e">
        <f>+#REF!-#REF!</f>
        <v>#REF!</v>
      </c>
      <c r="Y52" s="31" t="e">
        <f>+#REF!-#REF!</f>
        <v>#REF!</v>
      </c>
      <c r="Z52" s="31" t="e">
        <f>+#REF!-#REF!</f>
        <v>#REF!</v>
      </c>
      <c r="AA52" s="31"/>
      <c r="AB52" s="31" t="e">
        <f>+#REF!-#REF!</f>
        <v>#REF!</v>
      </c>
      <c r="AC52" s="31" t="e">
        <f>+#REF!-#REF!</f>
        <v>#REF!</v>
      </c>
    </row>
    <row r="53" spans="1:29" hidden="1">
      <c r="A53" s="1"/>
      <c r="B53" s="1"/>
      <c r="C53" s="12"/>
      <c r="D53" s="13" t="e">
        <f>+#REF!-#REF!</f>
        <v>#REF!</v>
      </c>
      <c r="H53" s="31" t="e">
        <f>+#REF!-#REF!</f>
        <v>#REF!</v>
      </c>
      <c r="I53" s="31" t="e">
        <f>+#REF!-#REF!</f>
        <v>#REF!</v>
      </c>
      <c r="J53" s="31"/>
      <c r="K53" s="31" t="e">
        <f>+#REF!-#REF!</f>
        <v>#REF!</v>
      </c>
      <c r="L53" s="31" t="e">
        <f>+#REF!-#REF!</f>
        <v>#REF!</v>
      </c>
      <c r="M53" s="31" t="e">
        <f>+#REF!-#REF!</f>
        <v>#REF!</v>
      </c>
      <c r="N53" s="31" t="e">
        <f>+#REF!-#REF!</f>
        <v>#REF!</v>
      </c>
      <c r="O53" s="31"/>
      <c r="P53" s="31" t="e">
        <f>+#REF!-#REF!</f>
        <v>#REF!</v>
      </c>
      <c r="Q53" s="31" t="e">
        <f>+#REF!-#REF!</f>
        <v>#REF!</v>
      </c>
      <c r="R53" s="31" t="e">
        <f>+#REF!-#REF!</f>
        <v>#REF!</v>
      </c>
      <c r="S53" s="31" t="e">
        <f>+#REF!-#REF!</f>
        <v>#REF!</v>
      </c>
      <c r="T53" s="31"/>
      <c r="U53" s="31" t="e">
        <f>+#REF!-#REF!</f>
        <v>#REF!</v>
      </c>
      <c r="V53" s="31" t="e">
        <f>+#REF!-#REF!</f>
        <v>#REF!</v>
      </c>
      <c r="W53" s="31" t="e">
        <f>+#REF!-#REF!</f>
        <v>#REF!</v>
      </c>
      <c r="X53" s="31" t="e">
        <f>+#REF!-#REF!</f>
        <v>#REF!</v>
      </c>
      <c r="Y53" s="31" t="e">
        <f>+#REF!-#REF!</f>
        <v>#REF!</v>
      </c>
      <c r="Z53" s="31" t="e">
        <f>+#REF!-#REF!</f>
        <v>#REF!</v>
      </c>
      <c r="AA53" s="31"/>
      <c r="AB53" s="31" t="e">
        <f>+#REF!-#REF!</f>
        <v>#REF!</v>
      </c>
      <c r="AC53" s="31" t="e">
        <f>+#REF!-#REF!</f>
        <v>#REF!</v>
      </c>
    </row>
    <row r="54" spans="1:29" hidden="1">
      <c r="A54" s="1"/>
      <c r="B54" s="1"/>
      <c r="C54" s="12"/>
      <c r="D54" s="42" t="e">
        <f>+#REF!-#REF!</f>
        <v>#REF!</v>
      </c>
      <c r="H54" s="31" t="e">
        <f>+#REF!-#REF!</f>
        <v>#REF!</v>
      </c>
      <c r="I54" s="40"/>
      <c r="J54" s="31" t="e">
        <f>+#REF!-#REF!</f>
        <v>#REF!</v>
      </c>
      <c r="K54" s="31"/>
      <c r="L54" s="31" t="e">
        <f>+#REF!-#REF!</f>
        <v>#REF!</v>
      </c>
      <c r="M54" s="31" t="e">
        <f>+#REF!-#REF!</f>
        <v>#REF!</v>
      </c>
      <c r="N54" s="40"/>
      <c r="O54" s="31" t="e">
        <f>+#REF!-#REF!</f>
        <v>#REF!</v>
      </c>
      <c r="P54" s="31"/>
      <c r="Q54" s="31" t="e">
        <f>+#REF!-#REF!</f>
        <v>#REF!</v>
      </c>
      <c r="R54" s="31" t="e">
        <f>+#REF!-#REF!</f>
        <v>#REF!</v>
      </c>
      <c r="S54" s="40"/>
      <c r="T54" s="31" t="e">
        <f>+#REF!-#REF!</f>
        <v>#REF!</v>
      </c>
      <c r="U54" s="31"/>
      <c r="V54" s="31" t="e">
        <f>+#REF!-#REF!</f>
        <v>#REF!</v>
      </c>
      <c r="W54" s="31" t="e">
        <f>+#REF!-#REF!</f>
        <v>#REF!</v>
      </c>
      <c r="X54" s="31"/>
      <c r="Y54" s="31" t="e">
        <f>+#REF!-#REF!</f>
        <v>#REF!</v>
      </c>
      <c r="Z54" s="31"/>
      <c r="AA54" s="31" t="e">
        <f>+#REF!-#REF!</f>
        <v>#REF!</v>
      </c>
      <c r="AB54" s="31"/>
      <c r="AC54" s="41" t="e">
        <f>+#REF!-#REF!</f>
        <v>#REF!</v>
      </c>
    </row>
    <row r="55" spans="1:29" hidden="1">
      <c r="A55" s="1"/>
      <c r="B55" s="1"/>
      <c r="C55" s="12"/>
      <c r="D55" s="13" t="e">
        <f>+#REF!-#REF!</f>
        <v>#REF!</v>
      </c>
      <c r="H55" s="31" t="e">
        <f>+#REF!-#REF!</f>
        <v>#REF!</v>
      </c>
      <c r="I55" s="31" t="e">
        <f>+#REF!-#REF!</f>
        <v>#REF!</v>
      </c>
      <c r="J55" s="31"/>
      <c r="K55" s="31"/>
      <c r="L55" s="31" t="e">
        <f>+#REF!-#REF!</f>
        <v>#REF!</v>
      </c>
      <c r="M55" s="31" t="e">
        <f>+#REF!-#REF!</f>
        <v>#REF!</v>
      </c>
      <c r="N55" s="31" t="e">
        <f>+#REF!-#REF!</f>
        <v>#REF!</v>
      </c>
      <c r="O55" s="31"/>
      <c r="P55" s="31"/>
      <c r="Q55" s="31" t="e">
        <f>+#REF!-#REF!</f>
        <v>#REF!</v>
      </c>
      <c r="R55" s="31" t="e">
        <f>+#REF!-#REF!</f>
        <v>#REF!</v>
      </c>
      <c r="S55" s="31" t="e">
        <f>+#REF!-#REF!</f>
        <v>#REF!</v>
      </c>
      <c r="T55" s="31"/>
      <c r="U55" s="31"/>
      <c r="V55" s="31" t="e">
        <f>+#REF!-#REF!</f>
        <v>#REF!</v>
      </c>
      <c r="W55" s="31" t="e">
        <f>+#REF!-#REF!</f>
        <v>#REF!</v>
      </c>
      <c r="X55" s="31" t="e">
        <f>+#REF!-#REF!</f>
        <v>#REF!</v>
      </c>
      <c r="Y55" s="31" t="e">
        <f>+#REF!-#REF!</f>
        <v>#REF!</v>
      </c>
      <c r="Z55" s="31" t="e">
        <f>+#REF!-#REF!</f>
        <v>#REF!</v>
      </c>
      <c r="AA55" s="31"/>
      <c r="AB55" s="31"/>
      <c r="AC55" s="31" t="e">
        <f>+#REF!-#REF!</f>
        <v>#REF!</v>
      </c>
    </row>
    <row r="56" spans="1:29" hidden="1">
      <c r="A56" s="1"/>
      <c r="B56" s="1"/>
      <c r="C56" s="12"/>
      <c r="H56" s="31" t="e">
        <f>+#REF!-#REF!</f>
        <v>#REF!</v>
      </c>
      <c r="I56" s="31" t="e">
        <f>+#REF!-#REF!</f>
        <v>#REF!</v>
      </c>
      <c r="J56" s="31"/>
      <c r="K56" s="31"/>
      <c r="L56" s="31" t="e">
        <f>+#REF!-#REF!</f>
        <v>#REF!</v>
      </c>
      <c r="M56" s="31" t="e">
        <f>+#REF!-#REF!</f>
        <v>#REF!</v>
      </c>
      <c r="N56" s="31" t="e">
        <f>+#REF!-#REF!</f>
        <v>#REF!</v>
      </c>
      <c r="O56" s="31"/>
      <c r="P56" s="31"/>
      <c r="Q56" s="31" t="e">
        <f>+#REF!-#REF!</f>
        <v>#REF!</v>
      </c>
      <c r="R56" s="31" t="e">
        <f>+#REF!-#REF!</f>
        <v>#REF!</v>
      </c>
      <c r="S56" s="31" t="e">
        <f>+#REF!-#REF!</f>
        <v>#REF!</v>
      </c>
      <c r="T56" s="31"/>
      <c r="U56" s="31"/>
      <c r="V56" s="31" t="e">
        <f>+#REF!-#REF!</f>
        <v>#REF!</v>
      </c>
      <c r="W56" s="31" t="e">
        <f>+#REF!-#REF!</f>
        <v>#REF!</v>
      </c>
      <c r="X56" s="31" t="e">
        <f>+#REF!-#REF!</f>
        <v>#REF!</v>
      </c>
      <c r="Y56" s="31" t="e">
        <f>+#REF!-#REF!</f>
        <v>#REF!</v>
      </c>
      <c r="Z56" s="41" t="e">
        <f>+#REF!-#REF!</f>
        <v>#REF!</v>
      </c>
      <c r="AA56" s="31"/>
      <c r="AB56" s="31"/>
      <c r="AC56" s="31" t="e">
        <f>+#REF!-#REF!</f>
        <v>#REF!</v>
      </c>
    </row>
    <row r="57" spans="1:29" hidden="1">
      <c r="A57" s="1"/>
      <c r="B57" s="1"/>
      <c r="C57" s="12"/>
      <c r="H57" s="31" t="e">
        <f>+#REF!-#REF!</f>
        <v>#REF!</v>
      </c>
      <c r="I57" s="40"/>
      <c r="J57" s="31" t="e">
        <f>+#REF!-#REF!</f>
        <v>#REF!</v>
      </c>
      <c r="K57" s="31"/>
      <c r="L57" s="31" t="e">
        <f>+#REF!-#REF!</f>
        <v>#REF!</v>
      </c>
      <c r="M57" s="31" t="e">
        <f>+#REF!-#REF!</f>
        <v>#REF!</v>
      </c>
      <c r="N57" s="40"/>
      <c r="O57" s="31" t="e">
        <f>+#REF!-#REF!</f>
        <v>#REF!</v>
      </c>
      <c r="P57" s="31"/>
      <c r="Q57" s="31" t="e">
        <f>+#REF!-#REF!</f>
        <v>#REF!</v>
      </c>
      <c r="R57" s="31" t="e">
        <f>+#REF!-#REF!</f>
        <v>#REF!</v>
      </c>
      <c r="S57" s="40"/>
      <c r="T57" s="31" t="e">
        <f>+#REF!-#REF!</f>
        <v>#REF!</v>
      </c>
      <c r="U57" s="31"/>
      <c r="V57" s="31" t="e">
        <f>+#REF!-#REF!</f>
        <v>#REF!</v>
      </c>
      <c r="W57" s="31" t="e">
        <f>+#REF!-#REF!</f>
        <v>#REF!</v>
      </c>
      <c r="X57" s="31"/>
      <c r="Y57" s="31" t="e">
        <f>+#REF!-#REF!</f>
        <v>#REF!</v>
      </c>
      <c r="Z57" s="31"/>
      <c r="AA57" s="31" t="e">
        <f>+#REF!-#REF!</f>
        <v>#REF!</v>
      </c>
      <c r="AB57" s="31"/>
      <c r="AC57" s="31" t="e">
        <f>+#REF!-#REF!</f>
        <v>#REF!</v>
      </c>
    </row>
    <row r="58" spans="1:29" hidden="1">
      <c r="A58" s="1"/>
      <c r="B58" s="1"/>
      <c r="C58" s="12"/>
    </row>
    <row r="59" spans="1:29" hidden="1">
      <c r="A59" s="1"/>
      <c r="B59" s="1"/>
      <c r="C59" s="12"/>
      <c r="D59" s="42" t="e">
        <f>+D23-#REF!</f>
        <v>#REF!</v>
      </c>
    </row>
    <row r="60" spans="1:29" hidden="1">
      <c r="A60" s="1"/>
      <c r="B60" s="1"/>
      <c r="C60" s="12"/>
      <c r="D60" s="13" t="e">
        <f>+D24-#REF!</f>
        <v>#REF!</v>
      </c>
    </row>
    <row r="61" spans="1:29" hidden="1">
      <c r="A61" s="1"/>
      <c r="B61" s="1"/>
      <c r="C61" s="12"/>
    </row>
    <row r="62" spans="1:29" s="14" customFormat="1" hidden="1">
      <c r="A62" s="1"/>
      <c r="B62" s="1"/>
      <c r="C62" s="12"/>
      <c r="D62" s="13"/>
      <c r="F62" s="2"/>
      <c r="G62" s="2"/>
      <c r="H62" s="9"/>
      <c r="I62" s="31"/>
      <c r="J62" s="32"/>
      <c r="K62" s="9"/>
      <c r="L62" s="9"/>
      <c r="M62" s="9"/>
      <c r="N62" s="31"/>
      <c r="O62" s="32"/>
      <c r="P62" s="9"/>
      <c r="Q62" s="9"/>
      <c r="R62" s="9"/>
      <c r="S62" s="31"/>
      <c r="T62" s="32"/>
      <c r="U62" s="9"/>
      <c r="V62" s="9"/>
      <c r="W62" s="33"/>
      <c r="X62" s="34"/>
      <c r="Y62"/>
      <c r="Z62"/>
      <c r="AA62"/>
      <c r="AB62"/>
      <c r="AC62" s="1"/>
    </row>
    <row r="63" spans="1:29" s="14" customFormat="1" hidden="1">
      <c r="A63" s="1"/>
      <c r="B63" s="1"/>
      <c r="C63" s="12"/>
      <c r="D63" s="13"/>
      <c r="F63" s="2"/>
      <c r="G63" s="2"/>
      <c r="H63" s="9"/>
      <c r="I63" s="31"/>
      <c r="J63" s="32"/>
      <c r="K63" s="9"/>
      <c r="L63" s="9"/>
      <c r="M63" s="9"/>
      <c r="N63" s="31"/>
      <c r="O63" s="32"/>
      <c r="P63" s="9"/>
      <c r="Q63" s="9"/>
      <c r="R63" s="9"/>
      <c r="S63" s="31"/>
      <c r="T63" s="32"/>
      <c r="U63" s="9"/>
      <c r="V63" s="9"/>
      <c r="W63" s="33"/>
      <c r="X63" s="34"/>
      <c r="Y63"/>
      <c r="Z63"/>
      <c r="AA63"/>
      <c r="AB63"/>
      <c r="AC63" s="1"/>
    </row>
    <row r="64" spans="1:29" s="14" customFormat="1" hidden="1">
      <c r="A64" s="1"/>
      <c r="B64" s="1"/>
      <c r="C64" s="12"/>
      <c r="D64" s="13"/>
      <c r="F64" s="2"/>
      <c r="G64" s="2"/>
      <c r="H64" s="9"/>
      <c r="I64" s="31"/>
      <c r="J64" s="32"/>
      <c r="K64" s="9"/>
      <c r="L64" s="9"/>
      <c r="M64" s="9"/>
      <c r="N64" s="31"/>
      <c r="O64" s="32"/>
      <c r="P64" s="9"/>
      <c r="Q64" s="9"/>
      <c r="R64" s="9"/>
      <c r="S64" s="31"/>
      <c r="T64" s="32"/>
      <c r="U64" s="9"/>
      <c r="V64" s="9"/>
      <c r="W64" s="33"/>
      <c r="X64" s="34"/>
      <c r="Y64"/>
      <c r="Z64"/>
      <c r="AA64"/>
      <c r="AB64"/>
      <c r="AC64" s="1"/>
    </row>
    <row r="65" spans="1:29" s="14" customFormat="1" hidden="1">
      <c r="A65" s="1"/>
      <c r="B65" s="1"/>
      <c r="C65" s="12"/>
      <c r="D65" s="13"/>
      <c r="F65" s="2"/>
      <c r="G65" s="2"/>
      <c r="H65" s="9"/>
      <c r="I65" s="31"/>
      <c r="J65" s="32"/>
      <c r="K65" s="9"/>
      <c r="L65" s="9"/>
      <c r="M65" s="9"/>
      <c r="N65" s="31"/>
      <c r="O65" s="32"/>
      <c r="P65" s="9"/>
      <c r="Q65" s="9"/>
      <c r="R65" s="9"/>
      <c r="S65" s="31"/>
      <c r="T65" s="32"/>
      <c r="U65" s="9"/>
      <c r="V65" s="9"/>
      <c r="W65" s="33"/>
      <c r="X65" s="34"/>
      <c r="Y65"/>
      <c r="Z65"/>
      <c r="AA65"/>
      <c r="AB65"/>
      <c r="AC65" s="1"/>
    </row>
    <row r="66" spans="1:29" s="14" customFormat="1" hidden="1">
      <c r="A66" s="1"/>
      <c r="B66" s="1"/>
      <c r="C66" s="12"/>
      <c r="D66" s="13" t="e">
        <f>+D30-#REF!</f>
        <v>#REF!</v>
      </c>
      <c r="F66" s="2"/>
      <c r="G66" s="2"/>
      <c r="H66" s="9"/>
      <c r="I66" s="31"/>
      <c r="J66" s="32"/>
      <c r="K66" s="9"/>
      <c r="L66" s="9"/>
      <c r="M66" s="9"/>
      <c r="N66" s="31"/>
      <c r="O66" s="32"/>
      <c r="P66" s="9"/>
      <c r="Q66" s="9"/>
      <c r="R66" s="9"/>
      <c r="S66" s="31"/>
      <c r="T66" s="32"/>
      <c r="U66" s="9"/>
      <c r="V66" s="9"/>
      <c r="W66" s="33"/>
      <c r="X66" s="34"/>
      <c r="Y66"/>
      <c r="Z66"/>
      <c r="AA66"/>
      <c r="AB66"/>
      <c r="AC66" s="1"/>
    </row>
    <row r="67" spans="1:29" s="14" customFormat="1" hidden="1">
      <c r="A67" s="1"/>
      <c r="B67" s="1"/>
      <c r="C67" s="12"/>
      <c r="D67" s="42" t="e">
        <f>+D31-#REF!</f>
        <v>#REF!</v>
      </c>
      <c r="F67" s="2"/>
      <c r="G67" s="2"/>
      <c r="H67" s="9"/>
      <c r="I67" s="31"/>
      <c r="J67" s="32"/>
      <c r="K67" s="9"/>
      <c r="L67" s="9"/>
      <c r="M67" s="9"/>
      <c r="N67" s="31"/>
      <c r="O67" s="32"/>
      <c r="P67" s="9"/>
      <c r="Q67" s="9"/>
      <c r="R67" s="9"/>
      <c r="S67" s="31"/>
      <c r="T67" s="32"/>
      <c r="U67" s="9"/>
      <c r="V67" s="9"/>
      <c r="W67" s="33"/>
      <c r="X67" s="34"/>
      <c r="Y67"/>
      <c r="Z67"/>
      <c r="AA67"/>
      <c r="AB67"/>
      <c r="AC67" s="1"/>
    </row>
    <row r="68" spans="1:29" s="14" customFormat="1" hidden="1">
      <c r="A68" s="1"/>
      <c r="B68" s="1"/>
      <c r="C68" s="12"/>
      <c r="D68" s="13" t="e">
        <f>+D32-#REF!</f>
        <v>#REF!</v>
      </c>
      <c r="F68" s="2"/>
      <c r="G68" s="2"/>
      <c r="H68" s="9"/>
      <c r="I68" s="31"/>
      <c r="J68" s="32"/>
      <c r="K68" s="9"/>
      <c r="L68" s="9"/>
      <c r="M68" s="9"/>
      <c r="N68" s="31"/>
      <c r="O68" s="32"/>
      <c r="P68" s="9"/>
      <c r="Q68" s="9"/>
      <c r="R68" s="9"/>
      <c r="S68" s="31"/>
      <c r="T68" s="32"/>
      <c r="U68" s="9"/>
      <c r="V68" s="9"/>
      <c r="W68" s="33"/>
      <c r="X68" s="34"/>
      <c r="Y68"/>
      <c r="Z68"/>
      <c r="AA68"/>
      <c r="AB68"/>
      <c r="AC68" s="1"/>
    </row>
    <row r="69" spans="1:29" s="14" customFormat="1" hidden="1">
      <c r="A69" s="1"/>
      <c r="B69" s="1"/>
      <c r="C69" s="12"/>
      <c r="D69" s="13" t="e">
        <f>+D33-#REF!</f>
        <v>#REF!</v>
      </c>
      <c r="F69" s="2"/>
      <c r="G69" s="2"/>
      <c r="H69" s="9"/>
      <c r="I69" s="31"/>
      <c r="J69" s="32"/>
      <c r="K69" s="9"/>
      <c r="L69" s="9"/>
      <c r="M69" s="9"/>
      <c r="N69" s="31"/>
      <c r="O69" s="32"/>
      <c r="P69" s="9"/>
      <c r="Q69" s="9"/>
      <c r="R69" s="9"/>
      <c r="S69" s="31"/>
      <c r="T69" s="32"/>
      <c r="U69" s="9"/>
      <c r="V69" s="9"/>
      <c r="W69" s="33"/>
      <c r="X69" s="34"/>
      <c r="Y69"/>
      <c r="Z69"/>
      <c r="AA69"/>
      <c r="AB69"/>
      <c r="AC69" s="1"/>
    </row>
    <row r="70" spans="1:29" s="14" customFormat="1" hidden="1">
      <c r="A70" s="1"/>
      <c r="B70" s="1"/>
      <c r="C70" s="12"/>
      <c r="D70" s="42" t="e">
        <f>+D34-#REF!</f>
        <v>#REF!</v>
      </c>
      <c r="F70" s="2"/>
      <c r="G70" s="2"/>
      <c r="H70" s="9"/>
      <c r="I70" s="31"/>
      <c r="J70" s="32"/>
      <c r="K70" s="9"/>
      <c r="L70" s="9"/>
      <c r="M70" s="9"/>
      <c r="N70" s="31"/>
      <c r="O70" s="32"/>
      <c r="P70" s="9"/>
      <c r="Q70" s="9"/>
      <c r="R70" s="9"/>
      <c r="S70" s="31"/>
      <c r="T70" s="32"/>
      <c r="U70" s="9"/>
      <c r="V70" s="9"/>
      <c r="W70" s="33"/>
      <c r="X70" s="34"/>
      <c r="Y70"/>
      <c r="Z70"/>
      <c r="AA70"/>
      <c r="AB70"/>
      <c r="AC70" s="1"/>
    </row>
    <row r="71" spans="1:29" s="14" customFormat="1" hidden="1">
      <c r="A71" s="1"/>
      <c r="B71" s="1"/>
      <c r="C71" s="12"/>
      <c r="D71" s="42" t="e">
        <f>+D35-#REF!</f>
        <v>#REF!</v>
      </c>
      <c r="F71" s="2"/>
      <c r="G71" s="2"/>
      <c r="H71" s="9"/>
      <c r="I71" s="31"/>
      <c r="J71" s="32"/>
      <c r="K71" s="9"/>
      <c r="L71" s="9"/>
      <c r="M71" s="9"/>
      <c r="N71" s="31"/>
      <c r="O71" s="32"/>
      <c r="P71" s="9"/>
      <c r="Q71" s="9"/>
      <c r="R71" s="9"/>
      <c r="S71" s="31"/>
      <c r="T71" s="32"/>
      <c r="U71" s="9"/>
      <c r="V71" s="9"/>
      <c r="W71" s="33"/>
      <c r="X71" s="34"/>
      <c r="Y71"/>
      <c r="Z71"/>
      <c r="AA71"/>
      <c r="AB71"/>
      <c r="AC71" s="1"/>
    </row>
    <row r="72" spans="1:29" s="14" customFormat="1">
      <c r="A72" s="1"/>
      <c r="B72" s="1"/>
      <c r="C72" s="12"/>
      <c r="D72" s="21"/>
      <c r="F72" s="2"/>
      <c r="G72" s="2"/>
      <c r="H72" s="9"/>
      <c r="I72" s="31"/>
      <c r="J72" s="32"/>
      <c r="K72" s="9"/>
      <c r="L72" s="9"/>
      <c r="M72" s="9"/>
      <c r="N72" s="31"/>
      <c r="O72" s="32"/>
      <c r="P72" s="9"/>
      <c r="Q72" s="9"/>
      <c r="R72" s="9"/>
      <c r="S72" s="31"/>
      <c r="T72" s="32"/>
      <c r="U72" s="9"/>
      <c r="V72" s="9"/>
      <c r="W72" s="33"/>
      <c r="X72" s="34"/>
      <c r="Y72"/>
      <c r="Z72"/>
      <c r="AA72"/>
      <c r="AB72"/>
      <c r="AC72" s="1"/>
    </row>
    <row r="73" spans="1:29" s="14" customFormat="1">
      <c r="A73" s="1"/>
      <c r="B73" s="1"/>
      <c r="C73" s="12"/>
      <c r="D73" s="21"/>
      <c r="F73" s="2"/>
      <c r="G73" s="2"/>
      <c r="H73" s="9"/>
      <c r="I73" s="31"/>
      <c r="J73" s="32"/>
      <c r="K73" s="9"/>
      <c r="L73" s="9"/>
      <c r="M73" s="9"/>
      <c r="N73" s="31"/>
      <c r="O73" s="32"/>
      <c r="P73" s="9"/>
      <c r="Q73" s="9"/>
      <c r="R73" s="9"/>
      <c r="S73" s="31"/>
      <c r="T73" s="32"/>
      <c r="U73" s="9"/>
      <c r="V73" s="9"/>
      <c r="W73" s="33"/>
      <c r="X73" s="34"/>
      <c r="Y73"/>
      <c r="Z73"/>
      <c r="AA73"/>
      <c r="AB73"/>
      <c r="AC73" s="1"/>
    </row>
    <row r="74" spans="1:29" s="14" customFormat="1">
      <c r="A74" s="1"/>
      <c r="B74" s="1"/>
      <c r="C74" s="12"/>
      <c r="D74" s="21"/>
      <c r="F74" s="2"/>
      <c r="G74" s="2"/>
      <c r="H74" s="9"/>
      <c r="I74" s="31"/>
      <c r="J74" s="32"/>
      <c r="K74" s="9"/>
      <c r="L74" s="9"/>
      <c r="M74" s="9"/>
      <c r="N74" s="31"/>
      <c r="O74" s="32"/>
      <c r="P74" s="9"/>
      <c r="Q74" s="9"/>
      <c r="R74" s="9"/>
      <c r="S74" s="31"/>
      <c r="T74" s="32"/>
      <c r="U74" s="9"/>
      <c r="V74" s="9"/>
      <c r="W74" s="33"/>
      <c r="X74" s="34"/>
      <c r="Y74"/>
      <c r="Z74"/>
      <c r="AA74"/>
      <c r="AB74"/>
      <c r="AC74" s="1"/>
    </row>
    <row r="75" spans="1:29" s="14" customFormat="1">
      <c r="A75" s="1"/>
      <c r="B75" s="1"/>
      <c r="C75" s="12"/>
      <c r="D75" s="21"/>
      <c r="F75" s="2"/>
      <c r="G75" s="2"/>
      <c r="H75" s="9"/>
      <c r="I75" s="31"/>
      <c r="J75" s="32"/>
      <c r="K75" s="9"/>
      <c r="L75" s="9"/>
      <c r="M75" s="9"/>
      <c r="N75" s="31"/>
      <c r="O75" s="32"/>
      <c r="P75" s="9"/>
      <c r="Q75" s="9"/>
      <c r="R75" s="9"/>
      <c r="S75" s="31"/>
      <c r="T75" s="32"/>
      <c r="U75" s="9"/>
      <c r="V75" s="9"/>
      <c r="W75" s="33"/>
      <c r="X75" s="34"/>
      <c r="Y75"/>
      <c r="Z75"/>
      <c r="AA75"/>
      <c r="AB75"/>
      <c r="AC75" s="1"/>
    </row>
    <row r="76" spans="1:29" s="14" customFormat="1">
      <c r="A76" s="1"/>
      <c r="B76" s="1"/>
      <c r="C76" s="12"/>
      <c r="D76" s="21"/>
      <c r="F76" s="2"/>
      <c r="G76" s="2"/>
      <c r="H76" s="9"/>
      <c r="I76" s="31"/>
      <c r="J76" s="32"/>
      <c r="K76" s="9"/>
      <c r="L76" s="9"/>
      <c r="M76" s="9"/>
      <c r="N76" s="31"/>
      <c r="O76" s="32"/>
      <c r="P76" s="9"/>
      <c r="Q76" s="9"/>
      <c r="R76" s="9"/>
      <c r="S76" s="31"/>
      <c r="T76" s="32"/>
      <c r="U76" s="9"/>
      <c r="V76" s="9"/>
      <c r="W76" s="33"/>
      <c r="X76" s="34"/>
      <c r="Y76"/>
      <c r="Z76"/>
      <c r="AA76"/>
      <c r="AB76"/>
      <c r="AC76" s="1"/>
    </row>
    <row r="77" spans="1:29" s="14" customFormat="1">
      <c r="A77" s="1"/>
      <c r="B77" s="1"/>
      <c r="C77" s="12"/>
      <c r="D77" s="21"/>
      <c r="F77" s="2"/>
      <c r="G77" s="2"/>
      <c r="H77" s="9"/>
      <c r="I77" s="31"/>
      <c r="J77" s="32"/>
      <c r="K77" s="9"/>
      <c r="L77" s="9"/>
      <c r="M77" s="9"/>
      <c r="N77" s="31"/>
      <c r="O77" s="32"/>
      <c r="P77" s="9"/>
      <c r="Q77" s="9"/>
      <c r="R77" s="9"/>
      <c r="S77" s="31"/>
      <c r="T77" s="32"/>
      <c r="U77" s="9"/>
      <c r="V77" s="9"/>
      <c r="W77" s="33"/>
      <c r="X77" s="34"/>
      <c r="Y77"/>
      <c r="Z77"/>
      <c r="AA77"/>
      <c r="AB77"/>
      <c r="AC77" s="1"/>
    </row>
    <row r="78" spans="1:29" s="14" customFormat="1">
      <c r="A78" s="1"/>
      <c r="B78" s="1"/>
      <c r="C78" s="12"/>
      <c r="D78" s="21"/>
      <c r="F78" s="2"/>
      <c r="G78" s="2"/>
      <c r="H78" s="9"/>
      <c r="I78" s="31"/>
      <c r="J78" s="32"/>
      <c r="K78" s="9"/>
      <c r="L78" s="9"/>
      <c r="M78" s="9"/>
      <c r="N78" s="31"/>
      <c r="O78" s="32"/>
      <c r="P78" s="9"/>
      <c r="Q78" s="9"/>
      <c r="R78" s="9"/>
      <c r="S78" s="31"/>
      <c r="T78" s="32"/>
      <c r="U78" s="9"/>
      <c r="V78" s="9"/>
      <c r="W78" s="33"/>
      <c r="X78" s="34"/>
      <c r="Y78"/>
      <c r="Z78"/>
      <c r="AA78"/>
      <c r="AB78"/>
      <c r="AC78" s="1"/>
    </row>
    <row r="79" spans="1:29" s="14" customFormat="1">
      <c r="A79" s="1"/>
      <c r="B79" s="1"/>
      <c r="C79" s="12"/>
      <c r="D79" s="21"/>
      <c r="F79" s="2"/>
      <c r="G79" s="2"/>
      <c r="H79" s="9"/>
      <c r="I79" s="31"/>
      <c r="J79" s="32"/>
      <c r="K79" s="9"/>
      <c r="L79" s="9"/>
      <c r="M79" s="9"/>
      <c r="N79" s="31"/>
      <c r="O79" s="32"/>
      <c r="P79" s="9"/>
      <c r="Q79" s="9"/>
      <c r="R79" s="9"/>
      <c r="S79" s="31"/>
      <c r="T79" s="32"/>
      <c r="U79" s="9"/>
      <c r="V79" s="9"/>
      <c r="W79" s="33"/>
      <c r="X79" s="34"/>
      <c r="Y79"/>
      <c r="Z79"/>
      <c r="AA79"/>
      <c r="AB79"/>
      <c r="AC79" s="1"/>
    </row>
    <row r="80" spans="1:29" s="14" customFormat="1">
      <c r="A80" s="1"/>
      <c r="B80" s="1"/>
      <c r="C80" s="12"/>
      <c r="D80" s="21"/>
      <c r="F80" s="2"/>
      <c r="G80" s="2"/>
      <c r="H80" s="9"/>
      <c r="I80" s="31"/>
      <c r="J80" s="32"/>
      <c r="K80" s="9"/>
      <c r="L80" s="9"/>
      <c r="M80" s="9"/>
      <c r="N80" s="31"/>
      <c r="O80" s="32"/>
      <c r="P80" s="9"/>
      <c r="Q80" s="9"/>
      <c r="R80" s="9"/>
      <c r="S80" s="31"/>
      <c r="T80" s="32"/>
      <c r="U80" s="9"/>
      <c r="V80" s="9"/>
      <c r="W80" s="33"/>
      <c r="X80" s="34"/>
      <c r="Y80"/>
      <c r="Z80"/>
      <c r="AA80"/>
      <c r="AB80"/>
      <c r="AC80" s="1"/>
    </row>
    <row r="81" spans="1:29" s="14" customFormat="1">
      <c r="A81" s="1"/>
      <c r="B81" s="1"/>
      <c r="C81" s="12"/>
      <c r="D81" s="21"/>
      <c r="F81" s="2"/>
      <c r="G81" s="2"/>
      <c r="H81" s="9"/>
      <c r="I81" s="31"/>
      <c r="J81" s="32"/>
      <c r="K81" s="9"/>
      <c r="L81" s="9"/>
      <c r="M81" s="9"/>
      <c r="N81" s="31"/>
      <c r="O81" s="32"/>
      <c r="P81" s="9"/>
      <c r="Q81" s="9"/>
      <c r="R81" s="9"/>
      <c r="S81" s="31"/>
      <c r="T81" s="32"/>
      <c r="U81" s="9"/>
      <c r="V81" s="9"/>
      <c r="W81" s="33"/>
      <c r="X81" s="34"/>
      <c r="Y81"/>
      <c r="Z81"/>
      <c r="AA81"/>
      <c r="AB81"/>
      <c r="AC81" s="1"/>
    </row>
    <row r="82" spans="1:29" s="14" customFormat="1">
      <c r="A82" s="1"/>
      <c r="B82" s="1"/>
      <c r="C82" s="12"/>
      <c r="D82" s="21"/>
      <c r="F82" s="2"/>
      <c r="G82" s="2"/>
      <c r="H82" s="9"/>
      <c r="I82" s="31"/>
      <c r="J82" s="32"/>
      <c r="K82" s="9"/>
      <c r="L82" s="9"/>
      <c r="M82" s="9"/>
      <c r="N82" s="31"/>
      <c r="O82" s="32"/>
      <c r="P82" s="9"/>
      <c r="Q82" s="9"/>
      <c r="R82" s="9"/>
      <c r="S82" s="31"/>
      <c r="T82" s="32"/>
      <c r="U82" s="9"/>
      <c r="V82" s="9"/>
      <c r="W82" s="33"/>
      <c r="X82" s="34"/>
      <c r="Y82"/>
      <c r="Z82"/>
      <c r="AA82"/>
      <c r="AB82"/>
      <c r="AC82" s="1"/>
    </row>
    <row r="83" spans="1:29" s="14" customFormat="1">
      <c r="A83" s="1"/>
      <c r="B83" s="1"/>
      <c r="C83" s="12"/>
      <c r="D83" s="21"/>
      <c r="F83" s="2"/>
      <c r="G83" s="2"/>
      <c r="H83" s="9"/>
      <c r="I83" s="31"/>
      <c r="J83" s="32"/>
      <c r="K83" s="9"/>
      <c r="L83" s="9"/>
      <c r="M83" s="9"/>
      <c r="N83" s="31"/>
      <c r="O83" s="32"/>
      <c r="P83" s="9"/>
      <c r="Q83" s="9"/>
      <c r="R83" s="9"/>
      <c r="S83" s="31"/>
      <c r="T83" s="32"/>
      <c r="U83" s="9"/>
      <c r="V83" s="9"/>
      <c r="W83" s="33"/>
      <c r="X83" s="34"/>
      <c r="Y83"/>
      <c r="Z83"/>
      <c r="AA83"/>
      <c r="AB83"/>
      <c r="AC83" s="1"/>
    </row>
    <row r="84" spans="1:29" s="14" customFormat="1">
      <c r="A84" s="1"/>
      <c r="B84" s="1"/>
      <c r="C84" s="12"/>
      <c r="D84" s="21"/>
      <c r="F84" s="2"/>
      <c r="G84" s="2"/>
      <c r="H84" s="9"/>
      <c r="I84" s="31"/>
      <c r="J84" s="32"/>
      <c r="K84" s="9"/>
      <c r="L84" s="9"/>
      <c r="M84" s="9"/>
      <c r="N84" s="31"/>
      <c r="O84" s="32"/>
      <c r="P84" s="9"/>
      <c r="Q84" s="9"/>
      <c r="R84" s="9"/>
      <c r="S84" s="31"/>
      <c r="T84" s="32"/>
      <c r="U84" s="9"/>
      <c r="V84" s="9"/>
      <c r="W84" s="33"/>
      <c r="X84" s="34"/>
      <c r="Y84"/>
      <c r="Z84"/>
      <c r="AA84"/>
      <c r="AB84"/>
      <c r="AC84" s="1"/>
    </row>
    <row r="85" spans="1:29" s="14" customFormat="1">
      <c r="A85" s="1"/>
      <c r="B85" s="1"/>
      <c r="C85" s="12"/>
      <c r="D85" s="21"/>
      <c r="F85" s="2"/>
      <c r="G85" s="2"/>
      <c r="H85" s="9"/>
      <c r="I85" s="31"/>
      <c r="J85" s="32"/>
      <c r="K85" s="9"/>
      <c r="L85" s="9"/>
      <c r="M85" s="9"/>
      <c r="N85" s="31"/>
      <c r="O85" s="32"/>
      <c r="P85" s="9"/>
      <c r="Q85" s="9"/>
      <c r="R85" s="9"/>
      <c r="S85" s="31"/>
      <c r="T85" s="32"/>
      <c r="U85" s="9"/>
      <c r="V85" s="9"/>
      <c r="W85" s="33"/>
      <c r="X85" s="34"/>
      <c r="Y85"/>
      <c r="Z85"/>
      <c r="AA85"/>
      <c r="AB85"/>
      <c r="AC85" s="1"/>
    </row>
    <row r="86" spans="1:29" s="14" customFormat="1">
      <c r="A86" s="1"/>
      <c r="B86" s="1"/>
      <c r="C86" s="12"/>
      <c r="D86" s="21"/>
      <c r="F86" s="2"/>
      <c r="G86" s="2"/>
      <c r="H86" s="9"/>
      <c r="I86" s="31"/>
      <c r="J86" s="32"/>
      <c r="K86" s="9"/>
      <c r="L86" s="9"/>
      <c r="M86" s="9"/>
      <c r="N86" s="31"/>
      <c r="O86" s="32"/>
      <c r="P86" s="9"/>
      <c r="Q86" s="9"/>
      <c r="R86" s="9"/>
      <c r="S86" s="31"/>
      <c r="T86" s="32"/>
      <c r="U86" s="9"/>
      <c r="V86" s="9"/>
      <c r="W86" s="33"/>
      <c r="X86" s="34"/>
      <c r="Y86"/>
      <c r="Z86"/>
      <c r="AA86"/>
      <c r="AB86"/>
      <c r="AC86" s="1"/>
    </row>
    <row r="87" spans="1:29" s="14" customFormat="1">
      <c r="A87" s="1"/>
      <c r="B87" s="1"/>
      <c r="C87" s="12"/>
      <c r="D87" s="21"/>
      <c r="F87" s="2"/>
      <c r="G87" s="2"/>
      <c r="H87" s="9"/>
      <c r="I87" s="31"/>
      <c r="J87" s="32"/>
      <c r="K87" s="9"/>
      <c r="L87" s="9"/>
      <c r="M87" s="9"/>
      <c r="N87" s="31"/>
      <c r="O87" s="32"/>
      <c r="P87" s="9"/>
      <c r="Q87" s="9"/>
      <c r="R87" s="9"/>
      <c r="S87" s="31"/>
      <c r="T87" s="32"/>
      <c r="U87" s="9"/>
      <c r="V87" s="9"/>
      <c r="W87" s="33"/>
      <c r="X87" s="34"/>
      <c r="Y87"/>
      <c r="Z87"/>
      <c r="AA87"/>
      <c r="AB87"/>
      <c r="AC87" s="1"/>
    </row>
    <row r="88" spans="1:29" s="14" customFormat="1">
      <c r="A88" s="1"/>
      <c r="B88" s="1"/>
      <c r="C88" s="12"/>
      <c r="D88" s="21"/>
      <c r="F88" s="2"/>
      <c r="G88" s="2"/>
      <c r="H88" s="9"/>
      <c r="I88" s="31"/>
      <c r="J88" s="32"/>
      <c r="K88" s="9"/>
      <c r="L88" s="9"/>
      <c r="M88" s="9"/>
      <c r="N88" s="31"/>
      <c r="O88" s="32"/>
      <c r="P88" s="9"/>
      <c r="Q88" s="9"/>
      <c r="R88" s="9"/>
      <c r="S88" s="31"/>
      <c r="T88" s="32"/>
      <c r="U88" s="9"/>
      <c r="V88" s="9"/>
      <c r="W88" s="33"/>
      <c r="X88" s="34"/>
      <c r="Y88"/>
      <c r="Z88"/>
      <c r="AA88"/>
      <c r="AB88"/>
      <c r="AC88" s="1"/>
    </row>
    <row r="89" spans="1:29" s="14" customFormat="1">
      <c r="A89" s="1"/>
      <c r="B89" s="1"/>
      <c r="C89" s="12"/>
      <c r="D89" s="21"/>
      <c r="F89" s="2"/>
      <c r="G89" s="2"/>
      <c r="H89" s="9"/>
      <c r="I89" s="31"/>
      <c r="J89" s="32"/>
      <c r="K89" s="9"/>
      <c r="L89" s="9"/>
      <c r="M89" s="9"/>
      <c r="N89" s="31"/>
      <c r="O89" s="32"/>
      <c r="P89" s="9"/>
      <c r="Q89" s="9"/>
      <c r="R89" s="9"/>
      <c r="S89" s="31"/>
      <c r="T89" s="32"/>
      <c r="U89" s="9"/>
      <c r="V89" s="9"/>
      <c r="W89" s="33"/>
      <c r="X89" s="34"/>
      <c r="Y89"/>
      <c r="Z89"/>
      <c r="AA89"/>
      <c r="AB89"/>
      <c r="AC89" s="1"/>
    </row>
    <row r="90" spans="1:29" s="14" customFormat="1">
      <c r="A90" s="1"/>
      <c r="B90" s="1"/>
      <c r="C90" s="12"/>
      <c r="D90" s="21"/>
      <c r="F90" s="2"/>
      <c r="G90" s="2"/>
      <c r="H90" s="9"/>
      <c r="I90" s="31"/>
      <c r="J90" s="32"/>
      <c r="K90" s="9"/>
      <c r="L90" s="9"/>
      <c r="M90" s="9"/>
      <c r="N90" s="31"/>
      <c r="O90" s="32"/>
      <c r="P90" s="9"/>
      <c r="Q90" s="9"/>
      <c r="R90" s="9"/>
      <c r="S90" s="31"/>
      <c r="T90" s="32"/>
      <c r="U90" s="9"/>
      <c r="V90" s="9"/>
      <c r="W90" s="33"/>
      <c r="X90" s="34"/>
      <c r="Y90"/>
      <c r="Z90"/>
      <c r="AA90"/>
      <c r="AB90"/>
      <c r="AC90" s="1"/>
    </row>
    <row r="91" spans="1:29" s="14" customFormat="1">
      <c r="A91" s="1"/>
      <c r="B91" s="1"/>
      <c r="C91" s="12"/>
      <c r="D91" s="21"/>
      <c r="F91" s="2"/>
      <c r="G91" s="2"/>
      <c r="H91" s="9"/>
      <c r="I91" s="31"/>
      <c r="J91" s="32"/>
      <c r="K91" s="9"/>
      <c r="L91" s="9"/>
      <c r="M91" s="9"/>
      <c r="N91" s="31"/>
      <c r="O91" s="32"/>
      <c r="P91" s="9"/>
      <c r="Q91" s="9"/>
      <c r="R91" s="9"/>
      <c r="S91" s="31"/>
      <c r="T91" s="32"/>
      <c r="U91" s="9"/>
      <c r="V91" s="9"/>
      <c r="W91" s="33"/>
      <c r="X91" s="34"/>
      <c r="Y91"/>
      <c r="Z91"/>
      <c r="AA91"/>
      <c r="AB91"/>
      <c r="AC91" s="1"/>
    </row>
    <row r="92" spans="1:29" s="14" customFormat="1">
      <c r="A92" s="1"/>
      <c r="B92" s="1"/>
      <c r="C92" s="12"/>
      <c r="D92" s="21"/>
      <c r="F92" s="2"/>
      <c r="G92" s="2"/>
      <c r="H92" s="9"/>
      <c r="I92" s="31"/>
      <c r="J92" s="32"/>
      <c r="K92" s="9"/>
      <c r="L92" s="9"/>
      <c r="M92" s="9"/>
      <c r="N92" s="31"/>
      <c r="O92" s="32"/>
      <c r="P92" s="9"/>
      <c r="Q92" s="9"/>
      <c r="R92" s="9"/>
      <c r="S92" s="31"/>
      <c r="T92" s="32"/>
      <c r="U92" s="9"/>
      <c r="V92" s="9"/>
      <c r="W92" s="33"/>
      <c r="X92" s="34"/>
      <c r="Y92"/>
      <c r="Z92"/>
      <c r="AA92"/>
      <c r="AB92"/>
      <c r="AC92" s="1"/>
    </row>
    <row r="93" spans="1:29" s="14" customFormat="1">
      <c r="A93" s="1"/>
      <c r="B93" s="1"/>
      <c r="C93" s="12"/>
      <c r="D93" s="21"/>
      <c r="F93" s="2"/>
      <c r="G93" s="2"/>
      <c r="H93" s="9"/>
      <c r="I93" s="31"/>
      <c r="J93" s="32"/>
      <c r="K93" s="9"/>
      <c r="L93" s="9"/>
      <c r="M93" s="9"/>
      <c r="N93" s="31"/>
      <c r="O93" s="32"/>
      <c r="P93" s="9"/>
      <c r="Q93" s="9"/>
      <c r="R93" s="9"/>
      <c r="S93" s="31"/>
      <c r="T93" s="32"/>
      <c r="U93" s="9"/>
      <c r="V93" s="9"/>
      <c r="W93" s="33"/>
      <c r="X93" s="34"/>
      <c r="Y93"/>
      <c r="Z93"/>
      <c r="AA93"/>
      <c r="AB93"/>
      <c r="AC93" s="1"/>
    </row>
    <row r="94" spans="1:29" s="14" customFormat="1">
      <c r="A94" s="1"/>
      <c r="B94" s="1"/>
      <c r="C94" s="12"/>
      <c r="D94" s="21"/>
      <c r="F94" s="2"/>
      <c r="G94" s="2"/>
      <c r="H94" s="9"/>
      <c r="I94" s="31"/>
      <c r="J94" s="32"/>
      <c r="K94" s="9"/>
      <c r="L94" s="9"/>
      <c r="M94" s="9"/>
      <c r="N94" s="31"/>
      <c r="O94" s="32"/>
      <c r="P94" s="9"/>
      <c r="Q94" s="9"/>
      <c r="R94" s="9"/>
      <c r="S94" s="31"/>
      <c r="T94" s="32"/>
      <c r="U94" s="9"/>
      <c r="V94" s="9"/>
      <c r="W94" s="33"/>
      <c r="X94" s="34"/>
      <c r="Y94"/>
      <c r="Z94"/>
      <c r="AA94"/>
      <c r="AB94"/>
      <c r="AC94" s="1"/>
    </row>
    <row r="95" spans="1:29" s="14" customFormat="1">
      <c r="A95" s="1"/>
      <c r="B95" s="1"/>
      <c r="C95" s="12"/>
      <c r="D95" s="21"/>
      <c r="F95" s="2"/>
      <c r="G95" s="2"/>
      <c r="H95" s="9"/>
      <c r="I95" s="31"/>
      <c r="J95" s="32"/>
      <c r="K95" s="9"/>
      <c r="L95" s="9"/>
      <c r="M95" s="9"/>
      <c r="N95" s="31"/>
      <c r="O95" s="32"/>
      <c r="P95" s="9"/>
      <c r="Q95" s="9"/>
      <c r="R95" s="9"/>
      <c r="S95" s="31"/>
      <c r="T95" s="32"/>
      <c r="U95" s="9"/>
      <c r="V95" s="9"/>
      <c r="W95" s="33"/>
      <c r="X95" s="34"/>
      <c r="Y95"/>
      <c r="Z95"/>
      <c r="AA95"/>
      <c r="AB95"/>
      <c r="AC95" s="1"/>
    </row>
    <row r="96" spans="1:29" s="14" customFormat="1">
      <c r="A96" s="1"/>
      <c r="B96" s="1"/>
      <c r="C96" s="12"/>
      <c r="D96" s="21"/>
      <c r="F96" s="2"/>
      <c r="G96" s="2"/>
      <c r="H96" s="9"/>
      <c r="I96" s="31"/>
      <c r="J96" s="32"/>
      <c r="K96" s="9"/>
      <c r="L96" s="9"/>
      <c r="M96" s="9"/>
      <c r="N96" s="31"/>
      <c r="O96" s="32"/>
      <c r="P96" s="9"/>
      <c r="Q96" s="9"/>
      <c r="R96" s="9"/>
      <c r="S96" s="31"/>
      <c r="T96" s="32"/>
      <c r="U96" s="9"/>
      <c r="V96" s="9"/>
      <c r="W96" s="33"/>
      <c r="X96" s="34"/>
      <c r="Y96"/>
      <c r="Z96"/>
      <c r="AA96"/>
      <c r="AB96"/>
      <c r="AC96" s="1"/>
    </row>
    <row r="97" spans="1:29" s="14" customFormat="1">
      <c r="A97" s="1"/>
      <c r="B97" s="1"/>
      <c r="C97" s="12"/>
      <c r="D97" s="21"/>
      <c r="F97" s="2"/>
      <c r="G97" s="2"/>
      <c r="H97" s="9"/>
      <c r="I97" s="31"/>
      <c r="J97" s="32"/>
      <c r="K97" s="9"/>
      <c r="L97" s="9"/>
      <c r="M97" s="9"/>
      <c r="N97" s="31"/>
      <c r="O97" s="32"/>
      <c r="P97" s="9"/>
      <c r="Q97" s="9"/>
      <c r="R97" s="9"/>
      <c r="S97" s="31"/>
      <c r="T97" s="32"/>
      <c r="U97" s="9"/>
      <c r="V97" s="9"/>
      <c r="W97" s="33"/>
      <c r="X97" s="34"/>
      <c r="Y97"/>
      <c r="Z97"/>
      <c r="AA97"/>
      <c r="AB97"/>
      <c r="AC97" s="1"/>
    </row>
    <row r="98" spans="1:29" s="14" customFormat="1">
      <c r="A98" s="1"/>
      <c r="B98" s="1"/>
      <c r="C98" s="12"/>
      <c r="D98" s="21"/>
      <c r="F98" s="2"/>
      <c r="G98" s="2"/>
      <c r="H98" s="9"/>
      <c r="I98" s="31"/>
      <c r="J98" s="32"/>
      <c r="K98" s="9"/>
      <c r="L98" s="9"/>
      <c r="M98" s="9"/>
      <c r="N98" s="31"/>
      <c r="O98" s="32"/>
      <c r="P98" s="9"/>
      <c r="Q98" s="9"/>
      <c r="R98" s="9"/>
      <c r="S98" s="31"/>
      <c r="T98" s="32"/>
      <c r="U98" s="9"/>
      <c r="V98" s="9"/>
      <c r="W98" s="33"/>
      <c r="X98" s="34"/>
      <c r="Y98"/>
      <c r="Z98"/>
      <c r="AA98"/>
      <c r="AB98"/>
      <c r="AC98" s="1"/>
    </row>
    <row r="99" spans="1:29" s="14" customFormat="1">
      <c r="A99" s="1"/>
      <c r="B99" s="1"/>
      <c r="C99" s="12"/>
      <c r="D99" s="21"/>
      <c r="F99" s="2"/>
      <c r="G99" s="2"/>
      <c r="H99" s="9"/>
      <c r="I99" s="31"/>
      <c r="J99" s="32"/>
      <c r="K99" s="9"/>
      <c r="L99" s="9"/>
      <c r="M99" s="9"/>
      <c r="N99" s="31"/>
      <c r="O99" s="32"/>
      <c r="P99" s="9"/>
      <c r="Q99" s="9"/>
      <c r="R99" s="9"/>
      <c r="S99" s="31"/>
      <c r="T99" s="32"/>
      <c r="U99" s="9"/>
      <c r="V99" s="9"/>
      <c r="W99" s="33"/>
      <c r="X99" s="34"/>
      <c r="Y99"/>
      <c r="Z99"/>
      <c r="AA99"/>
      <c r="AB99"/>
      <c r="AC99" s="1"/>
    </row>
    <row r="100" spans="1:29" s="14" customFormat="1">
      <c r="A100" s="1"/>
      <c r="B100" s="1"/>
      <c r="C100" s="12"/>
      <c r="D100" s="21"/>
      <c r="F100" s="2"/>
      <c r="G100" s="2"/>
      <c r="H100" s="9"/>
      <c r="I100" s="31"/>
      <c r="J100" s="32"/>
      <c r="K100" s="9"/>
      <c r="L100" s="9"/>
      <c r="M100" s="9"/>
      <c r="N100" s="31"/>
      <c r="O100" s="32"/>
      <c r="P100" s="9"/>
      <c r="Q100" s="9"/>
      <c r="R100" s="9"/>
      <c r="S100" s="31"/>
      <c r="T100" s="32"/>
      <c r="U100" s="9"/>
      <c r="V100" s="9"/>
      <c r="W100" s="33"/>
      <c r="X100" s="34"/>
      <c r="Y100"/>
      <c r="Z100"/>
      <c r="AA100"/>
      <c r="AB100"/>
      <c r="AC100" s="1"/>
    </row>
    <row r="101" spans="1:29" s="14" customFormat="1">
      <c r="A101" s="1"/>
      <c r="B101" s="1"/>
      <c r="C101" s="12"/>
      <c r="D101" s="21"/>
      <c r="F101" s="2"/>
      <c r="G101" s="2"/>
      <c r="H101" s="9"/>
      <c r="I101" s="31"/>
      <c r="J101" s="32"/>
      <c r="K101" s="9"/>
      <c r="L101" s="9"/>
      <c r="M101" s="9"/>
      <c r="N101" s="31"/>
      <c r="O101" s="32"/>
      <c r="P101" s="9"/>
      <c r="Q101" s="9"/>
      <c r="R101" s="9"/>
      <c r="S101" s="31"/>
      <c r="T101" s="32"/>
      <c r="U101" s="9"/>
      <c r="V101" s="9"/>
      <c r="W101" s="33"/>
      <c r="X101" s="34"/>
      <c r="Y101"/>
      <c r="Z101"/>
      <c r="AA101"/>
      <c r="AB101"/>
      <c r="AC101" s="1"/>
    </row>
    <row r="102" spans="1:29" s="14" customFormat="1">
      <c r="A102" s="1"/>
      <c r="B102" s="1"/>
      <c r="C102" s="12"/>
      <c r="D102" s="21"/>
      <c r="F102" s="2"/>
      <c r="G102" s="2"/>
      <c r="H102" s="9"/>
      <c r="I102" s="31"/>
      <c r="J102" s="32"/>
      <c r="K102" s="9"/>
      <c r="L102" s="9"/>
      <c r="M102" s="9"/>
      <c r="N102" s="31"/>
      <c r="O102" s="32"/>
      <c r="P102" s="9"/>
      <c r="Q102" s="9"/>
      <c r="R102" s="9"/>
      <c r="S102" s="31"/>
      <c r="T102" s="32"/>
      <c r="U102" s="9"/>
      <c r="V102" s="9"/>
      <c r="W102" s="33"/>
      <c r="X102" s="34"/>
      <c r="Y102"/>
      <c r="Z102"/>
      <c r="AA102"/>
      <c r="AB102"/>
      <c r="AC102" s="1"/>
    </row>
    <row r="103" spans="1:29" s="14" customFormat="1">
      <c r="A103" s="1"/>
      <c r="B103" s="1"/>
      <c r="C103" s="12"/>
      <c r="D103" s="21"/>
      <c r="F103" s="2"/>
      <c r="G103" s="2"/>
      <c r="H103" s="9"/>
      <c r="I103" s="31"/>
      <c r="J103" s="32"/>
      <c r="K103" s="9"/>
      <c r="L103" s="9"/>
      <c r="M103" s="9"/>
      <c r="N103" s="31"/>
      <c r="O103" s="32"/>
      <c r="P103" s="9"/>
      <c r="Q103" s="9"/>
      <c r="R103" s="9"/>
      <c r="S103" s="31"/>
      <c r="T103" s="32"/>
      <c r="U103" s="9"/>
      <c r="V103" s="9"/>
      <c r="W103" s="33"/>
      <c r="X103" s="34"/>
      <c r="Y103"/>
      <c r="Z103"/>
      <c r="AA103"/>
      <c r="AB103"/>
      <c r="AC103" s="1"/>
    </row>
    <row r="104" spans="1:29" s="14" customFormat="1">
      <c r="A104" s="1"/>
      <c r="B104" s="1"/>
      <c r="C104" s="12"/>
      <c r="D104" s="21"/>
      <c r="F104" s="2"/>
      <c r="G104" s="2"/>
      <c r="H104" s="9"/>
      <c r="I104" s="31"/>
      <c r="J104" s="32"/>
      <c r="K104" s="9"/>
      <c r="L104" s="9"/>
      <c r="M104" s="9"/>
      <c r="N104" s="31"/>
      <c r="O104" s="32"/>
      <c r="P104" s="9"/>
      <c r="Q104" s="9"/>
      <c r="R104" s="9"/>
      <c r="S104" s="31"/>
      <c r="T104" s="32"/>
      <c r="U104" s="9"/>
      <c r="V104" s="9"/>
      <c r="W104" s="33"/>
      <c r="X104" s="34"/>
      <c r="Y104"/>
      <c r="Z104"/>
      <c r="AA104"/>
      <c r="AB104"/>
      <c r="AC104" s="1"/>
    </row>
    <row r="105" spans="1:29" s="14" customFormat="1">
      <c r="A105" s="1"/>
      <c r="B105" s="1"/>
      <c r="C105" s="12"/>
      <c r="D105" s="21"/>
      <c r="F105" s="2"/>
      <c r="G105" s="2"/>
      <c r="H105" s="9"/>
      <c r="I105" s="31"/>
      <c r="J105" s="32"/>
      <c r="K105" s="9"/>
      <c r="L105" s="9"/>
      <c r="M105" s="9"/>
      <c r="N105" s="31"/>
      <c r="O105" s="32"/>
      <c r="P105" s="9"/>
      <c r="Q105" s="9"/>
      <c r="R105" s="9"/>
      <c r="S105" s="31"/>
      <c r="T105" s="32"/>
      <c r="U105" s="9"/>
      <c r="V105" s="9"/>
      <c r="W105" s="33"/>
      <c r="X105" s="34"/>
      <c r="Y105"/>
      <c r="Z105"/>
      <c r="AA105"/>
      <c r="AB105"/>
      <c r="AC105" s="1"/>
    </row>
    <row r="106" spans="1:29" s="14" customFormat="1">
      <c r="A106" s="1"/>
      <c r="B106" s="1"/>
      <c r="C106" s="12"/>
      <c r="D106" s="21"/>
      <c r="F106" s="2"/>
      <c r="G106" s="2"/>
      <c r="H106" s="9"/>
      <c r="I106" s="31"/>
      <c r="J106" s="32"/>
      <c r="K106" s="9"/>
      <c r="L106" s="9"/>
      <c r="M106" s="9"/>
      <c r="N106" s="31"/>
      <c r="O106" s="32"/>
      <c r="P106" s="9"/>
      <c r="Q106" s="9"/>
      <c r="R106" s="9"/>
      <c r="S106" s="31"/>
      <c r="T106" s="32"/>
      <c r="U106" s="9"/>
      <c r="V106" s="9"/>
      <c r="W106" s="33"/>
      <c r="X106" s="34"/>
      <c r="Y106"/>
      <c r="Z106"/>
      <c r="AA106"/>
      <c r="AB106"/>
      <c r="AC106" s="1"/>
    </row>
    <row r="107" spans="1:29" s="14" customFormat="1">
      <c r="A107" s="1"/>
      <c r="B107" s="1"/>
      <c r="C107" s="12"/>
      <c r="D107" s="21"/>
      <c r="F107" s="2"/>
      <c r="G107" s="2"/>
      <c r="H107" s="9"/>
      <c r="I107" s="31"/>
      <c r="J107" s="32"/>
      <c r="K107" s="9"/>
      <c r="L107" s="9"/>
      <c r="M107" s="9"/>
      <c r="N107" s="31"/>
      <c r="O107" s="32"/>
      <c r="P107" s="9"/>
      <c r="Q107" s="9"/>
      <c r="R107" s="9"/>
      <c r="S107" s="31"/>
      <c r="T107" s="32"/>
      <c r="U107" s="9"/>
      <c r="V107" s="9"/>
      <c r="W107" s="33"/>
      <c r="X107" s="34"/>
      <c r="Y107"/>
      <c r="Z107"/>
      <c r="AA107"/>
      <c r="AB107"/>
      <c r="AC107" s="1"/>
    </row>
    <row r="108" spans="1:29" s="14" customFormat="1">
      <c r="A108" s="1"/>
      <c r="B108" s="1"/>
      <c r="C108" s="12"/>
      <c r="D108" s="21"/>
      <c r="F108" s="2"/>
      <c r="G108" s="2"/>
      <c r="H108" s="9"/>
      <c r="I108" s="31"/>
      <c r="J108" s="32"/>
      <c r="K108" s="9"/>
      <c r="L108" s="9"/>
      <c r="M108" s="9"/>
      <c r="N108" s="31"/>
      <c r="O108" s="32"/>
      <c r="P108" s="9"/>
      <c r="Q108" s="9"/>
      <c r="R108" s="9"/>
      <c r="S108" s="31"/>
      <c r="T108" s="32"/>
      <c r="U108" s="9"/>
      <c r="V108" s="9"/>
      <c r="W108" s="33"/>
      <c r="X108" s="34"/>
      <c r="Y108"/>
      <c r="Z108"/>
      <c r="AA108"/>
      <c r="AB108"/>
      <c r="AC108" s="1"/>
    </row>
    <row r="109" spans="1:29" s="14" customFormat="1">
      <c r="A109" s="1"/>
      <c r="B109" s="1"/>
      <c r="C109" s="12"/>
      <c r="D109" s="21"/>
      <c r="F109" s="2"/>
      <c r="G109" s="2"/>
      <c r="H109" s="9"/>
      <c r="I109" s="31"/>
      <c r="J109" s="32"/>
      <c r="K109" s="9"/>
      <c r="L109" s="9"/>
      <c r="M109" s="9"/>
      <c r="N109" s="31"/>
      <c r="O109" s="32"/>
      <c r="P109" s="9"/>
      <c r="Q109" s="9"/>
      <c r="R109" s="9"/>
      <c r="S109" s="31"/>
      <c r="T109" s="32"/>
      <c r="U109" s="9"/>
      <c r="V109" s="9"/>
      <c r="W109" s="33"/>
      <c r="X109" s="34"/>
      <c r="Y109"/>
      <c r="Z109"/>
      <c r="AA109"/>
      <c r="AB109"/>
      <c r="AC109" s="1"/>
    </row>
    <row r="110" spans="1:29" s="14" customFormat="1">
      <c r="A110" s="1"/>
      <c r="B110" s="1"/>
      <c r="C110" s="12"/>
      <c r="D110" s="21"/>
      <c r="F110" s="2"/>
      <c r="G110" s="2"/>
      <c r="H110" s="9"/>
      <c r="I110" s="31"/>
      <c r="J110" s="32"/>
      <c r="K110" s="9"/>
      <c r="L110" s="9"/>
      <c r="M110" s="9"/>
      <c r="N110" s="31"/>
      <c r="O110" s="32"/>
      <c r="P110" s="9"/>
      <c r="Q110" s="9"/>
      <c r="R110" s="9"/>
      <c r="S110" s="31"/>
      <c r="T110" s="32"/>
      <c r="U110" s="9"/>
      <c r="V110" s="9"/>
      <c r="W110" s="33"/>
      <c r="X110" s="34"/>
      <c r="Y110"/>
      <c r="Z110"/>
      <c r="AA110"/>
      <c r="AB110"/>
      <c r="AC110" s="1"/>
    </row>
    <row r="111" spans="1:29" s="14" customFormat="1">
      <c r="A111" s="1"/>
      <c r="B111" s="1"/>
      <c r="C111" s="12"/>
      <c r="D111" s="21"/>
      <c r="F111" s="2"/>
      <c r="G111" s="2"/>
      <c r="H111" s="9"/>
      <c r="I111" s="31"/>
      <c r="J111" s="32"/>
      <c r="K111" s="9"/>
      <c r="L111" s="9"/>
      <c r="M111" s="9"/>
      <c r="N111" s="31"/>
      <c r="O111" s="32"/>
      <c r="P111" s="9"/>
      <c r="Q111" s="9"/>
      <c r="R111" s="9"/>
      <c r="S111" s="31"/>
      <c r="T111" s="32"/>
      <c r="U111" s="9"/>
      <c r="V111" s="9"/>
      <c r="W111" s="33"/>
      <c r="X111" s="34"/>
      <c r="Y111"/>
      <c r="Z111"/>
      <c r="AA111"/>
      <c r="AB111"/>
      <c r="AC111" s="1"/>
    </row>
    <row r="112" spans="1:29" s="14" customFormat="1">
      <c r="A112" s="1"/>
      <c r="B112" s="1"/>
      <c r="C112" s="12"/>
      <c r="D112" s="21"/>
      <c r="F112" s="2"/>
      <c r="G112" s="2"/>
      <c r="H112" s="9"/>
      <c r="I112" s="31"/>
      <c r="J112" s="32"/>
      <c r="K112" s="9"/>
      <c r="L112" s="9"/>
      <c r="M112" s="9"/>
      <c r="N112" s="31"/>
      <c r="O112" s="32"/>
      <c r="P112" s="9"/>
      <c r="Q112" s="9"/>
      <c r="R112" s="9"/>
      <c r="S112" s="31"/>
      <c r="T112" s="32"/>
      <c r="U112" s="9"/>
      <c r="V112" s="9"/>
      <c r="W112" s="33"/>
      <c r="X112" s="34"/>
      <c r="Y112"/>
      <c r="Z112"/>
      <c r="AA112"/>
      <c r="AB112"/>
      <c r="AC112" s="1"/>
    </row>
    <row r="113" spans="1:29" s="14" customFormat="1">
      <c r="A113" s="1"/>
      <c r="B113" s="1"/>
      <c r="C113" s="12"/>
      <c r="D113" s="21"/>
      <c r="F113" s="2"/>
      <c r="G113" s="2"/>
      <c r="H113" s="9"/>
      <c r="I113" s="31"/>
      <c r="J113" s="32"/>
      <c r="K113" s="9"/>
      <c r="L113" s="9"/>
      <c r="M113" s="9"/>
      <c r="N113" s="31"/>
      <c r="O113" s="32"/>
      <c r="P113" s="9"/>
      <c r="Q113" s="9"/>
      <c r="R113" s="9"/>
      <c r="S113" s="31"/>
      <c r="T113" s="32"/>
      <c r="U113" s="9"/>
      <c r="V113" s="9"/>
      <c r="W113" s="33"/>
      <c r="X113" s="34"/>
      <c r="Y113"/>
      <c r="Z113"/>
      <c r="AA113"/>
      <c r="AB113"/>
      <c r="AC113" s="1"/>
    </row>
    <row r="114" spans="1:29" s="14" customFormat="1">
      <c r="A114" s="1"/>
      <c r="B114" s="1"/>
      <c r="C114" s="12"/>
      <c r="D114" s="21"/>
      <c r="F114" s="2"/>
      <c r="G114" s="2"/>
      <c r="H114" s="9"/>
      <c r="I114" s="31"/>
      <c r="J114" s="32"/>
      <c r="K114" s="9"/>
      <c r="L114" s="9"/>
      <c r="M114" s="9"/>
      <c r="N114" s="31"/>
      <c r="O114" s="32"/>
      <c r="P114" s="9"/>
      <c r="Q114" s="9"/>
      <c r="R114" s="9"/>
      <c r="S114" s="31"/>
      <c r="T114" s="32"/>
      <c r="U114" s="9"/>
      <c r="V114" s="9"/>
      <c r="W114" s="33"/>
      <c r="X114" s="34"/>
      <c r="Y114"/>
      <c r="Z114"/>
      <c r="AA114"/>
      <c r="AB114"/>
      <c r="AC114" s="1"/>
    </row>
    <row r="115" spans="1:29" s="14" customFormat="1">
      <c r="A115" s="1"/>
      <c r="B115" s="1"/>
      <c r="C115" s="12"/>
      <c r="D115" s="21"/>
      <c r="F115" s="2"/>
      <c r="G115" s="2"/>
      <c r="H115" s="9"/>
      <c r="I115" s="31"/>
      <c r="J115" s="32"/>
      <c r="K115" s="9"/>
      <c r="L115" s="9"/>
      <c r="M115" s="9"/>
      <c r="N115" s="31"/>
      <c r="O115" s="32"/>
      <c r="P115" s="9"/>
      <c r="Q115" s="9"/>
      <c r="R115" s="9"/>
      <c r="S115" s="31"/>
      <c r="T115" s="32"/>
      <c r="U115" s="9"/>
      <c r="V115" s="9"/>
      <c r="W115" s="33"/>
      <c r="X115" s="34"/>
      <c r="Y115"/>
      <c r="Z115"/>
      <c r="AA115"/>
      <c r="AB115"/>
      <c r="AC115" s="1"/>
    </row>
    <row r="116" spans="1:29" s="14" customFormat="1">
      <c r="A116" s="1"/>
      <c r="B116" s="1"/>
      <c r="C116" s="12"/>
      <c r="D116" s="21"/>
      <c r="F116" s="2"/>
      <c r="G116" s="2"/>
      <c r="H116" s="9"/>
      <c r="I116" s="31"/>
      <c r="J116" s="32"/>
      <c r="K116" s="9"/>
      <c r="L116" s="9"/>
      <c r="M116" s="9"/>
      <c r="N116" s="31"/>
      <c r="O116" s="32"/>
      <c r="P116" s="9"/>
      <c r="Q116" s="9"/>
      <c r="R116" s="9"/>
      <c r="S116" s="31"/>
      <c r="T116" s="32"/>
      <c r="U116" s="9"/>
      <c r="V116" s="9"/>
      <c r="W116" s="33"/>
      <c r="X116" s="34"/>
      <c r="Y116"/>
      <c r="Z116"/>
      <c r="AA116"/>
      <c r="AB116"/>
      <c r="AC116" s="1"/>
    </row>
    <row r="117" spans="1:29" s="14" customFormat="1">
      <c r="A117" s="1"/>
      <c r="B117" s="1"/>
      <c r="C117" s="12"/>
      <c r="D117" s="21"/>
      <c r="F117" s="2"/>
      <c r="G117" s="2"/>
      <c r="H117" s="9"/>
      <c r="I117" s="31"/>
      <c r="J117" s="32"/>
      <c r="K117" s="9"/>
      <c r="L117" s="9"/>
      <c r="M117" s="9"/>
      <c r="N117" s="31"/>
      <c r="O117" s="32"/>
      <c r="P117" s="9"/>
      <c r="Q117" s="9"/>
      <c r="R117" s="9"/>
      <c r="S117" s="31"/>
      <c r="T117" s="32"/>
      <c r="U117" s="9"/>
      <c r="V117" s="9"/>
      <c r="W117" s="33"/>
      <c r="X117" s="34"/>
      <c r="Y117"/>
      <c r="Z117"/>
      <c r="AA117"/>
      <c r="AB117"/>
      <c r="AC117" s="1"/>
    </row>
    <row r="118" spans="1:29" s="14" customFormat="1">
      <c r="A118" s="1"/>
      <c r="B118" s="1"/>
      <c r="C118" s="12"/>
      <c r="D118" s="21"/>
      <c r="F118" s="2"/>
      <c r="G118" s="2"/>
      <c r="H118" s="9"/>
      <c r="I118" s="31"/>
      <c r="J118" s="32"/>
      <c r="K118" s="9"/>
      <c r="L118" s="9"/>
      <c r="M118" s="9"/>
      <c r="N118" s="31"/>
      <c r="O118" s="32"/>
      <c r="P118" s="9"/>
      <c r="Q118" s="9"/>
      <c r="R118" s="9"/>
      <c r="S118" s="31"/>
      <c r="T118" s="32"/>
      <c r="U118" s="9"/>
      <c r="V118" s="9"/>
      <c r="W118" s="33"/>
      <c r="X118" s="34"/>
      <c r="Y118"/>
      <c r="Z118"/>
      <c r="AA118"/>
      <c r="AB118"/>
      <c r="AC118" s="1"/>
    </row>
    <row r="119" spans="1:29" s="14" customFormat="1">
      <c r="A119" s="1"/>
      <c r="B119" s="1"/>
      <c r="C119" s="12"/>
      <c r="D119" s="21"/>
      <c r="F119" s="2"/>
      <c r="G119" s="2"/>
      <c r="H119" s="9"/>
      <c r="I119" s="31"/>
      <c r="J119" s="32"/>
      <c r="K119" s="9"/>
      <c r="L119" s="9"/>
      <c r="M119" s="9"/>
      <c r="N119" s="31"/>
      <c r="O119" s="32"/>
      <c r="P119" s="9"/>
      <c r="Q119" s="9"/>
      <c r="R119" s="9"/>
      <c r="S119" s="31"/>
      <c r="T119" s="32"/>
      <c r="U119" s="9"/>
      <c r="V119" s="9"/>
      <c r="W119" s="33"/>
      <c r="X119" s="34"/>
      <c r="Y119"/>
      <c r="Z119"/>
      <c r="AA119"/>
      <c r="AB119"/>
      <c r="AC119" s="1"/>
    </row>
    <row r="120" spans="1:29" s="14" customFormat="1">
      <c r="A120" s="1"/>
      <c r="B120" s="1"/>
      <c r="C120" s="12"/>
      <c r="D120" s="21"/>
      <c r="F120" s="2"/>
      <c r="G120" s="2"/>
      <c r="H120" s="9"/>
      <c r="I120" s="31"/>
      <c r="J120" s="32"/>
      <c r="K120" s="9"/>
      <c r="L120" s="9"/>
      <c r="M120" s="9"/>
      <c r="N120" s="31"/>
      <c r="O120" s="32"/>
      <c r="P120" s="9"/>
      <c r="Q120" s="9"/>
      <c r="R120" s="9"/>
      <c r="S120" s="31"/>
      <c r="T120" s="32"/>
      <c r="U120" s="9"/>
      <c r="V120" s="9"/>
      <c r="W120" s="33"/>
      <c r="X120" s="34"/>
      <c r="Y120"/>
      <c r="Z120"/>
      <c r="AA120"/>
      <c r="AB120"/>
      <c r="AC120" s="1"/>
    </row>
    <row r="121" spans="1:29" s="14" customFormat="1">
      <c r="A121" s="1"/>
      <c r="B121" s="1"/>
      <c r="C121" s="12"/>
      <c r="D121" s="21"/>
      <c r="F121" s="2"/>
      <c r="G121" s="2"/>
      <c r="H121" s="9"/>
      <c r="I121" s="31"/>
      <c r="J121" s="32"/>
      <c r="K121" s="9"/>
      <c r="L121" s="9"/>
      <c r="M121" s="9"/>
      <c r="N121" s="31"/>
      <c r="O121" s="32"/>
      <c r="P121" s="9"/>
      <c r="Q121" s="9"/>
      <c r="R121" s="9"/>
      <c r="S121" s="31"/>
      <c r="T121" s="32"/>
      <c r="U121" s="9"/>
      <c r="V121" s="9"/>
      <c r="W121" s="33"/>
      <c r="X121" s="34"/>
      <c r="Y121"/>
      <c r="Z121"/>
      <c r="AA121"/>
      <c r="AB121"/>
      <c r="AC121" s="1"/>
    </row>
    <row r="122" spans="1:29" s="14" customFormat="1">
      <c r="A122" s="1"/>
      <c r="B122" s="1"/>
      <c r="C122" s="12"/>
      <c r="D122" s="21"/>
      <c r="F122" s="2"/>
      <c r="G122" s="2"/>
      <c r="H122" s="9"/>
      <c r="I122" s="31"/>
      <c r="J122" s="32"/>
      <c r="K122" s="9"/>
      <c r="L122" s="9"/>
      <c r="M122" s="9"/>
      <c r="N122" s="31"/>
      <c r="O122" s="32"/>
      <c r="P122" s="9"/>
      <c r="Q122" s="9"/>
      <c r="R122" s="9"/>
      <c r="S122" s="31"/>
      <c r="T122" s="32"/>
      <c r="U122" s="9"/>
      <c r="V122" s="9"/>
      <c r="W122" s="33"/>
      <c r="X122" s="34"/>
      <c r="Y122"/>
      <c r="Z122"/>
      <c r="AA122"/>
      <c r="AB122"/>
      <c r="AC122" s="1"/>
    </row>
    <row r="123" spans="1:29" s="14" customFormat="1">
      <c r="A123" s="1"/>
      <c r="B123" s="1"/>
      <c r="C123" s="12"/>
      <c r="D123" s="21"/>
      <c r="F123" s="2"/>
      <c r="G123" s="2"/>
      <c r="H123" s="9"/>
      <c r="I123" s="31"/>
      <c r="J123" s="32"/>
      <c r="K123" s="9"/>
      <c r="L123" s="9"/>
      <c r="M123" s="9"/>
      <c r="N123" s="31"/>
      <c r="O123" s="32"/>
      <c r="P123" s="9"/>
      <c r="Q123" s="9"/>
      <c r="R123" s="9"/>
      <c r="S123" s="31"/>
      <c r="T123" s="32"/>
      <c r="U123" s="9"/>
      <c r="V123" s="9"/>
      <c r="W123" s="33"/>
      <c r="X123" s="34"/>
      <c r="Y123"/>
      <c r="Z123"/>
      <c r="AA123"/>
      <c r="AB123"/>
      <c r="AC123" s="1"/>
    </row>
    <row r="124" spans="1:29" s="14" customFormat="1">
      <c r="A124" s="1"/>
      <c r="B124" s="1"/>
      <c r="C124" s="12"/>
      <c r="D124" s="21"/>
      <c r="F124" s="2"/>
      <c r="G124" s="2"/>
      <c r="H124" s="9"/>
      <c r="I124" s="31"/>
      <c r="J124" s="32"/>
      <c r="K124" s="9"/>
      <c r="L124" s="9"/>
      <c r="M124" s="9"/>
      <c r="N124" s="31"/>
      <c r="O124" s="32"/>
      <c r="P124" s="9"/>
      <c r="Q124" s="9"/>
      <c r="R124" s="9"/>
      <c r="S124" s="31"/>
      <c r="T124" s="32"/>
      <c r="U124" s="9"/>
      <c r="V124" s="9"/>
      <c r="W124" s="33"/>
      <c r="X124" s="34"/>
      <c r="Y124"/>
      <c r="Z124"/>
      <c r="AA124"/>
      <c r="AB124"/>
      <c r="AC124" s="1"/>
    </row>
    <row r="125" spans="1:29" s="14" customFormat="1">
      <c r="A125" s="1"/>
      <c r="B125" s="1"/>
      <c r="C125" s="12"/>
      <c r="D125" s="21"/>
      <c r="F125" s="2"/>
      <c r="G125" s="2"/>
      <c r="H125" s="9"/>
      <c r="I125" s="31"/>
      <c r="J125" s="32"/>
      <c r="K125" s="9"/>
      <c r="L125" s="9"/>
      <c r="M125" s="9"/>
      <c r="N125" s="31"/>
      <c r="O125" s="32"/>
      <c r="P125" s="9"/>
      <c r="Q125" s="9"/>
      <c r="R125" s="9"/>
      <c r="S125" s="31"/>
      <c r="T125" s="32"/>
      <c r="U125" s="9"/>
      <c r="V125" s="9"/>
      <c r="W125" s="33"/>
      <c r="X125" s="34"/>
      <c r="Y125"/>
      <c r="Z125"/>
      <c r="AA125"/>
      <c r="AB125"/>
      <c r="AC125" s="1"/>
    </row>
    <row r="126" spans="1:29" s="14" customFormat="1">
      <c r="A126" s="1"/>
      <c r="B126" s="1"/>
      <c r="C126" s="12"/>
      <c r="D126" s="21"/>
      <c r="F126" s="2"/>
      <c r="G126" s="2"/>
      <c r="H126" s="9"/>
      <c r="I126" s="31"/>
      <c r="J126" s="32"/>
      <c r="K126" s="9"/>
      <c r="L126" s="9"/>
      <c r="M126" s="9"/>
      <c r="N126" s="31"/>
      <c r="O126" s="32"/>
      <c r="P126" s="9"/>
      <c r="Q126" s="9"/>
      <c r="R126" s="9"/>
      <c r="S126" s="31"/>
      <c r="T126" s="32"/>
      <c r="U126" s="9"/>
      <c r="V126" s="9"/>
      <c r="W126" s="33"/>
      <c r="X126" s="34"/>
      <c r="Y126"/>
      <c r="Z126"/>
      <c r="AA126"/>
      <c r="AB126"/>
      <c r="AC126" s="1"/>
    </row>
    <row r="127" spans="1:29" s="14" customFormat="1">
      <c r="A127" s="1"/>
      <c r="B127" s="1"/>
      <c r="C127" s="12"/>
      <c r="D127" s="21"/>
      <c r="F127" s="2"/>
      <c r="G127" s="2"/>
      <c r="H127" s="9"/>
      <c r="I127" s="31"/>
      <c r="J127" s="32"/>
      <c r="K127" s="9"/>
      <c r="L127" s="9"/>
      <c r="M127" s="9"/>
      <c r="N127" s="31"/>
      <c r="O127" s="32"/>
      <c r="P127" s="9"/>
      <c r="Q127" s="9"/>
      <c r="R127" s="9"/>
      <c r="S127" s="31"/>
      <c r="T127" s="32"/>
      <c r="U127" s="9"/>
      <c r="V127" s="9"/>
      <c r="W127" s="33"/>
      <c r="X127" s="34"/>
      <c r="Y127"/>
      <c r="Z127"/>
      <c r="AA127"/>
      <c r="AB127"/>
      <c r="AC127" s="1"/>
    </row>
    <row r="128" spans="1:29" s="14" customFormat="1">
      <c r="A128" s="1"/>
      <c r="B128" s="1"/>
      <c r="C128" s="12"/>
      <c r="D128" s="21"/>
      <c r="F128" s="2"/>
      <c r="G128" s="2"/>
      <c r="H128" s="9"/>
      <c r="I128" s="31"/>
      <c r="J128" s="32"/>
      <c r="K128" s="9"/>
      <c r="L128" s="9"/>
      <c r="M128" s="9"/>
      <c r="N128" s="31"/>
      <c r="O128" s="32"/>
      <c r="P128" s="9"/>
      <c r="Q128" s="9"/>
      <c r="R128" s="9"/>
      <c r="S128" s="31"/>
      <c r="T128" s="32"/>
      <c r="U128" s="9"/>
      <c r="V128" s="9"/>
      <c r="W128" s="33"/>
      <c r="X128" s="34"/>
      <c r="Y128"/>
      <c r="Z128"/>
      <c r="AA128"/>
      <c r="AB128"/>
      <c r="AC128" s="1"/>
    </row>
    <row r="129" spans="1:29" s="14" customFormat="1">
      <c r="A129" s="1"/>
      <c r="B129" s="1"/>
      <c r="C129" s="12"/>
      <c r="D129" s="21"/>
      <c r="F129" s="2"/>
      <c r="G129" s="2"/>
      <c r="H129" s="9"/>
      <c r="I129" s="31"/>
      <c r="J129" s="32"/>
      <c r="K129" s="9"/>
      <c r="L129" s="9"/>
      <c r="M129" s="9"/>
      <c r="N129" s="31"/>
      <c r="O129" s="32"/>
      <c r="P129" s="9"/>
      <c r="Q129" s="9"/>
      <c r="R129" s="9"/>
      <c r="S129" s="31"/>
      <c r="T129" s="32"/>
      <c r="U129" s="9"/>
      <c r="V129" s="9"/>
      <c r="W129" s="33"/>
      <c r="X129" s="34"/>
      <c r="Y129"/>
      <c r="Z129"/>
      <c r="AA129"/>
      <c r="AB129"/>
      <c r="AC129" s="1"/>
    </row>
    <row r="130" spans="1:29" s="14" customFormat="1">
      <c r="A130" s="1"/>
      <c r="B130" s="1"/>
      <c r="C130" s="12"/>
      <c r="D130" s="21"/>
      <c r="F130" s="2"/>
      <c r="G130" s="2"/>
      <c r="H130" s="9"/>
      <c r="I130" s="31"/>
      <c r="J130" s="32"/>
      <c r="K130" s="9"/>
      <c r="L130" s="9"/>
      <c r="M130" s="9"/>
      <c r="N130" s="31"/>
      <c r="O130" s="32"/>
      <c r="P130" s="9"/>
      <c r="Q130" s="9"/>
      <c r="R130" s="9"/>
      <c r="S130" s="31"/>
      <c r="T130" s="32"/>
      <c r="U130" s="9"/>
      <c r="V130" s="9"/>
      <c r="W130" s="33"/>
      <c r="X130" s="34"/>
      <c r="Y130"/>
      <c r="Z130"/>
      <c r="AA130"/>
      <c r="AB130"/>
      <c r="AC130" s="1"/>
    </row>
    <row r="131" spans="1:29" s="14" customFormat="1">
      <c r="A131" s="1"/>
      <c r="B131" s="1"/>
      <c r="C131" s="12"/>
      <c r="D131" s="21"/>
      <c r="F131" s="2"/>
      <c r="G131" s="2"/>
      <c r="H131" s="9"/>
      <c r="I131" s="31"/>
      <c r="J131" s="32"/>
      <c r="K131" s="9"/>
      <c r="L131" s="9"/>
      <c r="M131" s="9"/>
      <c r="N131" s="31"/>
      <c r="O131" s="32"/>
      <c r="P131" s="9"/>
      <c r="Q131" s="9"/>
      <c r="R131" s="9"/>
      <c r="S131" s="31"/>
      <c r="T131" s="32"/>
      <c r="U131" s="9"/>
      <c r="V131" s="9"/>
      <c r="W131" s="33"/>
      <c r="X131" s="34"/>
      <c r="Y131"/>
      <c r="Z131"/>
      <c r="AA131"/>
      <c r="AB131"/>
      <c r="AC131" s="1"/>
    </row>
    <row r="132" spans="1:29" s="14" customFormat="1">
      <c r="A132" s="1"/>
      <c r="B132" s="1"/>
      <c r="C132" s="12"/>
      <c r="D132" s="21"/>
      <c r="F132" s="2"/>
      <c r="G132" s="2"/>
      <c r="H132" s="9"/>
      <c r="I132" s="31"/>
      <c r="J132" s="32"/>
      <c r="K132" s="9"/>
      <c r="L132" s="9"/>
      <c r="M132" s="9"/>
      <c r="N132" s="31"/>
      <c r="O132" s="32"/>
      <c r="P132" s="9"/>
      <c r="Q132" s="9"/>
      <c r="R132" s="9"/>
      <c r="S132" s="31"/>
      <c r="T132" s="32"/>
      <c r="U132" s="9"/>
      <c r="V132" s="9"/>
      <c r="W132" s="33"/>
      <c r="X132" s="34"/>
      <c r="Y132"/>
      <c r="Z132"/>
      <c r="AA132"/>
      <c r="AB132"/>
      <c r="AC132" s="1"/>
    </row>
    <row r="133" spans="1:29" s="14" customFormat="1">
      <c r="A133" s="1"/>
      <c r="B133" s="1"/>
      <c r="C133" s="12"/>
      <c r="D133" s="21"/>
      <c r="F133" s="2"/>
      <c r="G133" s="2"/>
      <c r="H133" s="9"/>
      <c r="I133" s="31"/>
      <c r="J133" s="32"/>
      <c r="K133" s="9"/>
      <c r="L133" s="9"/>
      <c r="M133" s="9"/>
      <c r="N133" s="31"/>
      <c r="O133" s="32"/>
      <c r="P133" s="9"/>
      <c r="Q133" s="9"/>
      <c r="R133" s="9"/>
      <c r="S133" s="31"/>
      <c r="T133" s="32"/>
      <c r="U133" s="9"/>
      <c r="V133" s="9"/>
      <c r="W133" s="33"/>
      <c r="X133" s="34"/>
      <c r="Y133"/>
      <c r="Z133"/>
      <c r="AA133"/>
      <c r="AB133"/>
      <c r="AC133" s="1"/>
    </row>
    <row r="134" spans="1:29" s="14" customFormat="1">
      <c r="A134" s="1"/>
      <c r="B134" s="1"/>
      <c r="C134" s="12"/>
      <c r="D134" s="21"/>
      <c r="F134" s="2"/>
      <c r="G134" s="2"/>
      <c r="H134" s="9"/>
      <c r="I134" s="31"/>
      <c r="J134" s="32"/>
      <c r="K134" s="9"/>
      <c r="L134" s="9"/>
      <c r="M134" s="9"/>
      <c r="N134" s="31"/>
      <c r="O134" s="32"/>
      <c r="P134" s="9"/>
      <c r="Q134" s="9"/>
      <c r="R134" s="9"/>
      <c r="S134" s="31"/>
      <c r="T134" s="32"/>
      <c r="U134" s="9"/>
      <c r="V134" s="9"/>
      <c r="W134" s="33"/>
      <c r="X134" s="34"/>
      <c r="Y134"/>
      <c r="Z134"/>
      <c r="AA134"/>
      <c r="AB134"/>
      <c r="AC134" s="1"/>
    </row>
    <row r="135" spans="1:29" s="14" customFormat="1">
      <c r="A135" s="1"/>
      <c r="B135" s="1"/>
      <c r="C135" s="12"/>
      <c r="D135" s="21"/>
      <c r="F135" s="2"/>
      <c r="G135" s="2"/>
      <c r="H135" s="9"/>
      <c r="I135" s="31"/>
      <c r="J135" s="32"/>
      <c r="K135" s="9"/>
      <c r="L135" s="9"/>
      <c r="M135" s="9"/>
      <c r="N135" s="31"/>
      <c r="O135" s="32"/>
      <c r="P135" s="9"/>
      <c r="Q135" s="9"/>
      <c r="R135" s="9"/>
      <c r="S135" s="31"/>
      <c r="T135" s="32"/>
      <c r="U135" s="9"/>
      <c r="V135" s="9"/>
      <c r="W135" s="33"/>
      <c r="X135" s="34"/>
      <c r="Y135"/>
      <c r="Z135"/>
      <c r="AA135"/>
      <c r="AB135"/>
      <c r="AC135" s="1"/>
    </row>
    <row r="136" spans="1:29" s="14" customFormat="1">
      <c r="A136" s="1"/>
      <c r="B136" s="1"/>
      <c r="C136" s="12"/>
      <c r="D136" s="21"/>
      <c r="F136" s="2"/>
      <c r="G136" s="2"/>
      <c r="H136" s="9"/>
      <c r="I136" s="31"/>
      <c r="J136" s="32"/>
      <c r="K136" s="9"/>
      <c r="L136" s="9"/>
      <c r="M136" s="9"/>
      <c r="N136" s="31"/>
      <c r="O136" s="32"/>
      <c r="P136" s="9"/>
      <c r="Q136" s="9"/>
      <c r="R136" s="9"/>
      <c r="S136" s="31"/>
      <c r="T136" s="32"/>
      <c r="U136" s="9"/>
      <c r="V136" s="9"/>
      <c r="W136" s="33"/>
      <c r="X136" s="34"/>
      <c r="Y136"/>
      <c r="Z136"/>
      <c r="AA136"/>
      <c r="AB136"/>
      <c r="AC136" s="1"/>
    </row>
    <row r="137" spans="1:29" s="14" customFormat="1">
      <c r="A137" s="1"/>
      <c r="B137" s="1"/>
      <c r="C137" s="12"/>
      <c r="D137" s="21"/>
      <c r="F137" s="2"/>
      <c r="G137" s="2"/>
      <c r="H137" s="9"/>
      <c r="I137" s="31"/>
      <c r="J137" s="32"/>
      <c r="K137" s="9"/>
      <c r="L137" s="9"/>
      <c r="M137" s="9"/>
      <c r="N137" s="31"/>
      <c r="O137" s="32"/>
      <c r="P137" s="9"/>
      <c r="Q137" s="9"/>
      <c r="R137" s="9"/>
      <c r="S137" s="31"/>
      <c r="T137" s="32"/>
      <c r="U137" s="9"/>
      <c r="V137" s="9"/>
      <c r="W137" s="33"/>
      <c r="X137" s="34"/>
      <c r="Y137"/>
      <c r="Z137"/>
      <c r="AA137"/>
      <c r="AB137"/>
      <c r="AC137" s="1"/>
    </row>
    <row r="138" spans="1:29" s="14" customFormat="1">
      <c r="A138" s="1"/>
      <c r="B138" s="1"/>
      <c r="C138" s="12"/>
      <c r="D138" s="21"/>
      <c r="F138" s="2"/>
      <c r="G138" s="2"/>
      <c r="H138" s="9"/>
      <c r="I138" s="31"/>
      <c r="J138" s="32"/>
      <c r="K138" s="9"/>
      <c r="L138" s="9"/>
      <c r="M138" s="9"/>
      <c r="N138" s="31"/>
      <c r="O138" s="32"/>
      <c r="P138" s="9"/>
      <c r="Q138" s="9"/>
      <c r="R138" s="9"/>
      <c r="S138" s="31"/>
      <c r="T138" s="32"/>
      <c r="U138" s="9"/>
      <c r="V138" s="9"/>
      <c r="W138" s="33"/>
      <c r="X138" s="34"/>
      <c r="Y138"/>
      <c r="Z138"/>
      <c r="AA138"/>
      <c r="AB138"/>
      <c r="AC138" s="1"/>
    </row>
    <row r="139" spans="1:29" s="14" customFormat="1">
      <c r="A139" s="1"/>
      <c r="B139" s="1"/>
      <c r="C139" s="12"/>
      <c r="D139" s="21"/>
      <c r="F139" s="2"/>
      <c r="G139" s="2"/>
      <c r="H139" s="9"/>
      <c r="I139" s="31"/>
      <c r="J139" s="32"/>
      <c r="K139" s="9"/>
      <c r="L139" s="9"/>
      <c r="M139" s="9"/>
      <c r="N139" s="31"/>
      <c r="O139" s="32"/>
      <c r="P139" s="9"/>
      <c r="Q139" s="9"/>
      <c r="R139" s="9"/>
      <c r="S139" s="31"/>
      <c r="T139" s="32"/>
      <c r="U139" s="9"/>
      <c r="V139" s="9"/>
      <c r="W139" s="33"/>
      <c r="X139" s="34"/>
      <c r="Y139"/>
      <c r="Z139"/>
      <c r="AA139"/>
      <c r="AB139"/>
      <c r="AC139" s="1"/>
    </row>
    <row r="140" spans="1:29" s="14" customFormat="1">
      <c r="A140" s="1"/>
      <c r="B140" s="1"/>
      <c r="C140" s="12"/>
      <c r="D140" s="21"/>
      <c r="F140" s="2"/>
      <c r="G140" s="2"/>
      <c r="H140" s="9"/>
      <c r="I140" s="31"/>
      <c r="J140" s="32"/>
      <c r="K140" s="9"/>
      <c r="L140" s="9"/>
      <c r="M140" s="9"/>
      <c r="N140" s="31"/>
      <c r="O140" s="32"/>
      <c r="P140" s="9"/>
      <c r="Q140" s="9"/>
      <c r="R140" s="9"/>
      <c r="S140" s="31"/>
      <c r="T140" s="32"/>
      <c r="U140" s="9"/>
      <c r="V140" s="9"/>
      <c r="W140" s="33"/>
      <c r="X140" s="34"/>
      <c r="Y140"/>
      <c r="Z140"/>
      <c r="AA140"/>
      <c r="AB140"/>
      <c r="AC140" s="1"/>
    </row>
    <row r="141" spans="1:29" s="14" customFormat="1">
      <c r="A141" s="1"/>
      <c r="B141" s="1"/>
      <c r="C141" s="12"/>
      <c r="D141" s="21"/>
      <c r="F141" s="2"/>
      <c r="G141" s="2"/>
      <c r="H141" s="9"/>
      <c r="I141" s="31"/>
      <c r="J141" s="32"/>
      <c r="K141" s="9"/>
      <c r="L141" s="9"/>
      <c r="M141" s="9"/>
      <c r="N141" s="31"/>
      <c r="O141" s="32"/>
      <c r="P141" s="9"/>
      <c r="Q141" s="9"/>
      <c r="R141" s="9"/>
      <c r="S141" s="31"/>
      <c r="T141" s="32"/>
      <c r="U141" s="9"/>
      <c r="V141" s="9"/>
      <c r="W141" s="33"/>
      <c r="X141" s="34"/>
      <c r="Y141"/>
      <c r="Z141"/>
      <c r="AA141"/>
      <c r="AB141"/>
      <c r="AC141" s="1"/>
    </row>
    <row r="142" spans="1:29" s="14" customFormat="1">
      <c r="A142" s="1"/>
      <c r="B142" s="1"/>
      <c r="C142" s="12"/>
      <c r="D142" s="21"/>
      <c r="F142" s="2"/>
      <c r="G142" s="2"/>
      <c r="H142" s="9"/>
      <c r="I142" s="31"/>
      <c r="J142" s="32"/>
      <c r="K142" s="9"/>
      <c r="L142" s="9"/>
      <c r="M142" s="9"/>
      <c r="N142" s="31"/>
      <c r="O142" s="32"/>
      <c r="P142" s="9"/>
      <c r="Q142" s="9"/>
      <c r="R142" s="9"/>
      <c r="S142" s="31"/>
      <c r="T142" s="32"/>
      <c r="U142" s="9"/>
      <c r="V142" s="9"/>
      <c r="W142" s="33"/>
      <c r="X142" s="34"/>
      <c r="Y142"/>
      <c r="Z142"/>
      <c r="AA142"/>
      <c r="AB142"/>
      <c r="AC142" s="1"/>
    </row>
    <row r="143" spans="1:29" s="14" customFormat="1">
      <c r="A143" s="1"/>
      <c r="B143" s="1"/>
      <c r="C143" s="1"/>
      <c r="D143" s="12"/>
      <c r="F143" s="2"/>
      <c r="G143" s="2"/>
      <c r="H143" s="9"/>
      <c r="I143" s="31"/>
      <c r="J143" s="32"/>
      <c r="K143" s="9"/>
      <c r="L143" s="9"/>
      <c r="M143" s="9"/>
      <c r="N143" s="31"/>
      <c r="O143" s="32"/>
      <c r="P143" s="9"/>
      <c r="Q143" s="9"/>
      <c r="R143" s="9"/>
      <c r="S143" s="31"/>
      <c r="T143" s="32"/>
      <c r="U143" s="9"/>
      <c r="V143" s="9"/>
      <c r="W143" s="33"/>
      <c r="X143" s="34"/>
      <c r="Y143"/>
      <c r="Z143"/>
      <c r="AA143"/>
      <c r="AB143"/>
      <c r="AC143" s="1"/>
    </row>
    <row r="144" spans="1:29" s="14" customFormat="1">
      <c r="A144" s="1"/>
      <c r="B144" s="1"/>
      <c r="C144" s="1"/>
      <c r="D144" s="12"/>
      <c r="F144" s="2"/>
      <c r="G144" s="2"/>
      <c r="H144" s="9"/>
      <c r="I144" s="31"/>
      <c r="J144" s="32"/>
      <c r="K144" s="9"/>
      <c r="L144" s="9"/>
      <c r="M144" s="9"/>
      <c r="N144" s="31"/>
      <c r="O144" s="32"/>
      <c r="P144" s="9"/>
      <c r="Q144" s="9"/>
      <c r="R144" s="9"/>
      <c r="S144" s="31"/>
      <c r="T144" s="32"/>
      <c r="U144" s="9"/>
      <c r="V144" s="9"/>
      <c r="W144" s="33"/>
      <c r="X144" s="34"/>
      <c r="Y144"/>
      <c r="Z144"/>
      <c r="AA144"/>
      <c r="AB144"/>
      <c r="AC144" s="1"/>
    </row>
    <row r="145" spans="1:29" s="14" customFormat="1">
      <c r="A145" s="1"/>
      <c r="B145" s="1"/>
      <c r="C145" s="1"/>
      <c r="D145" s="12"/>
      <c r="F145" s="2"/>
      <c r="G145" s="2"/>
      <c r="H145" s="9"/>
      <c r="I145" s="31"/>
      <c r="J145" s="32"/>
      <c r="K145" s="9"/>
      <c r="L145" s="9"/>
      <c r="M145" s="9"/>
      <c r="N145" s="31"/>
      <c r="O145" s="32"/>
      <c r="P145" s="9"/>
      <c r="Q145" s="9"/>
      <c r="R145" s="9"/>
      <c r="S145" s="31"/>
      <c r="T145" s="32"/>
      <c r="U145" s="9"/>
      <c r="V145" s="9"/>
      <c r="W145" s="33"/>
      <c r="X145" s="34"/>
      <c r="Y145"/>
      <c r="Z145"/>
      <c r="AA145"/>
      <c r="AB145"/>
      <c r="AC145" s="1"/>
    </row>
    <row r="146" spans="1:29" s="14" customFormat="1">
      <c r="A146" s="1"/>
      <c r="B146" s="1"/>
      <c r="C146" s="1"/>
      <c r="D146" s="12"/>
      <c r="F146" s="2"/>
      <c r="G146" s="2"/>
      <c r="H146" s="9"/>
      <c r="I146" s="31"/>
      <c r="J146" s="32"/>
      <c r="K146" s="9"/>
      <c r="L146" s="9"/>
      <c r="M146" s="9"/>
      <c r="N146" s="31"/>
      <c r="O146" s="32"/>
      <c r="P146" s="9"/>
      <c r="Q146" s="9"/>
      <c r="R146" s="9"/>
      <c r="S146" s="31"/>
      <c r="T146" s="32"/>
      <c r="U146" s="9"/>
      <c r="V146" s="9"/>
      <c r="W146" s="33"/>
      <c r="X146" s="34"/>
      <c r="Y146"/>
      <c r="Z146"/>
      <c r="AA146"/>
      <c r="AB146"/>
      <c r="AC146" s="1"/>
    </row>
    <row r="147" spans="1:29" s="14" customFormat="1">
      <c r="A147" s="1"/>
      <c r="B147" s="1"/>
      <c r="C147" s="1"/>
      <c r="D147" s="12"/>
      <c r="F147" s="2"/>
      <c r="G147" s="2"/>
      <c r="H147" s="9"/>
      <c r="I147" s="31"/>
      <c r="J147" s="32"/>
      <c r="K147" s="9"/>
      <c r="L147" s="9"/>
      <c r="M147" s="9"/>
      <c r="N147" s="31"/>
      <c r="O147" s="32"/>
      <c r="P147" s="9"/>
      <c r="Q147" s="9"/>
      <c r="R147" s="9"/>
      <c r="S147" s="31"/>
      <c r="T147" s="32"/>
      <c r="U147" s="9"/>
      <c r="V147" s="9"/>
      <c r="W147" s="33"/>
      <c r="X147" s="34"/>
      <c r="Y147"/>
      <c r="Z147"/>
      <c r="AA147"/>
      <c r="AB147"/>
      <c r="AC147" s="1"/>
    </row>
    <row r="148" spans="1:29" s="14" customFormat="1">
      <c r="A148" s="1"/>
      <c r="B148" s="1"/>
      <c r="C148" s="1"/>
      <c r="D148" s="12"/>
      <c r="F148" s="2"/>
      <c r="G148" s="2"/>
      <c r="H148" s="9"/>
      <c r="I148" s="31"/>
      <c r="J148" s="32"/>
      <c r="K148" s="9"/>
      <c r="L148" s="9"/>
      <c r="M148" s="9"/>
      <c r="N148" s="31"/>
      <c r="O148" s="32"/>
      <c r="P148" s="9"/>
      <c r="Q148" s="9"/>
      <c r="R148" s="9"/>
      <c r="S148" s="31"/>
      <c r="T148" s="32"/>
      <c r="U148" s="9"/>
      <c r="V148" s="9"/>
      <c r="W148" s="33"/>
      <c r="X148" s="34"/>
      <c r="Y148"/>
      <c r="Z148"/>
      <c r="AA148"/>
      <c r="AB148"/>
      <c r="AC148" s="1"/>
    </row>
    <row r="149" spans="1:29" s="14" customFormat="1">
      <c r="A149" s="1"/>
      <c r="B149" s="1"/>
      <c r="C149" s="1"/>
      <c r="D149" s="12"/>
      <c r="F149" s="2"/>
      <c r="G149" s="2"/>
      <c r="H149" s="9"/>
      <c r="I149" s="31"/>
      <c r="J149" s="32"/>
      <c r="K149" s="9"/>
      <c r="L149" s="9"/>
      <c r="M149" s="9"/>
      <c r="N149" s="31"/>
      <c r="O149" s="32"/>
      <c r="P149" s="9"/>
      <c r="Q149" s="9"/>
      <c r="R149" s="9"/>
      <c r="S149" s="31"/>
      <c r="T149" s="32"/>
      <c r="U149" s="9"/>
      <c r="V149" s="9"/>
      <c r="W149" s="33"/>
      <c r="X149" s="34"/>
      <c r="Y149"/>
      <c r="Z149"/>
      <c r="AA149"/>
      <c r="AB149"/>
      <c r="AC149" s="1"/>
    </row>
    <row r="150" spans="1:29" s="14" customFormat="1">
      <c r="A150" s="1"/>
      <c r="B150" s="1"/>
      <c r="C150" s="1"/>
      <c r="D150" s="12"/>
      <c r="F150" s="2"/>
      <c r="G150" s="2"/>
      <c r="H150" s="9"/>
      <c r="I150" s="31"/>
      <c r="J150" s="32"/>
      <c r="K150" s="9"/>
      <c r="L150" s="9"/>
      <c r="M150" s="9"/>
      <c r="N150" s="31"/>
      <c r="O150" s="32"/>
      <c r="P150" s="9"/>
      <c r="Q150" s="9"/>
      <c r="R150" s="9"/>
      <c r="S150" s="31"/>
      <c r="T150" s="32"/>
      <c r="U150" s="9"/>
      <c r="V150" s="9"/>
      <c r="W150" s="33"/>
      <c r="X150" s="34"/>
      <c r="Y150"/>
      <c r="Z150"/>
      <c r="AA150"/>
      <c r="AB150"/>
      <c r="AC150" s="1"/>
    </row>
    <row r="151" spans="1:29" s="14" customFormat="1">
      <c r="A151" s="1"/>
      <c r="B151" s="1"/>
      <c r="C151" s="1"/>
      <c r="D151" s="12"/>
      <c r="F151" s="2"/>
      <c r="G151" s="2"/>
      <c r="H151" s="9"/>
      <c r="I151" s="31"/>
      <c r="J151" s="32"/>
      <c r="K151" s="9"/>
      <c r="L151" s="9"/>
      <c r="M151" s="9"/>
      <c r="N151" s="31"/>
      <c r="O151" s="32"/>
      <c r="P151" s="9"/>
      <c r="Q151" s="9"/>
      <c r="R151" s="9"/>
      <c r="S151" s="31"/>
      <c r="T151" s="32"/>
      <c r="U151" s="9"/>
      <c r="V151" s="9"/>
      <c r="W151" s="33"/>
      <c r="X151" s="34"/>
      <c r="Y151"/>
      <c r="Z151"/>
      <c r="AA151"/>
      <c r="AB151"/>
      <c r="AC151" s="1"/>
    </row>
    <row r="152" spans="1:29" s="14" customFormat="1">
      <c r="A152" s="1"/>
      <c r="B152" s="1"/>
      <c r="C152" s="1"/>
      <c r="D152" s="12"/>
      <c r="F152" s="2"/>
      <c r="G152" s="2"/>
      <c r="H152" s="9"/>
      <c r="I152" s="31"/>
      <c r="J152" s="32"/>
      <c r="K152" s="9"/>
      <c r="L152" s="9"/>
      <c r="M152" s="9"/>
      <c r="N152" s="31"/>
      <c r="O152" s="32"/>
      <c r="P152" s="9"/>
      <c r="Q152" s="9"/>
      <c r="R152" s="9"/>
      <c r="S152" s="31"/>
      <c r="T152" s="32"/>
      <c r="U152" s="9"/>
      <c r="V152" s="9"/>
      <c r="W152" s="33"/>
      <c r="X152" s="34"/>
      <c r="Y152"/>
      <c r="Z152"/>
      <c r="AA152"/>
      <c r="AB152"/>
      <c r="AC152" s="1"/>
    </row>
    <row r="153" spans="1:29" s="14" customFormat="1">
      <c r="A153" s="1"/>
      <c r="B153" s="1"/>
      <c r="C153" s="1"/>
      <c r="D153" s="12"/>
      <c r="F153" s="2"/>
      <c r="G153" s="2"/>
      <c r="H153" s="9"/>
      <c r="I153" s="31"/>
      <c r="J153" s="32"/>
      <c r="K153" s="9"/>
      <c r="L153" s="9"/>
      <c r="M153" s="9"/>
      <c r="N153" s="31"/>
      <c r="O153" s="32"/>
      <c r="P153" s="9"/>
      <c r="Q153" s="9"/>
      <c r="R153" s="9"/>
      <c r="S153" s="31"/>
      <c r="T153" s="32"/>
      <c r="U153" s="9"/>
      <c r="V153" s="9"/>
      <c r="W153" s="33"/>
      <c r="X153" s="34"/>
      <c r="Y153"/>
      <c r="Z153"/>
      <c r="AA153"/>
      <c r="AB153"/>
      <c r="AC153" s="1"/>
    </row>
    <row r="154" spans="1:29" s="14" customFormat="1">
      <c r="A154" s="1"/>
      <c r="B154" s="1"/>
      <c r="C154" s="1"/>
      <c r="D154" s="12"/>
      <c r="F154" s="2"/>
      <c r="G154" s="2"/>
      <c r="H154" s="9"/>
      <c r="I154" s="31"/>
      <c r="J154" s="32"/>
      <c r="K154" s="9"/>
      <c r="L154" s="9"/>
      <c r="M154" s="9"/>
      <c r="N154" s="31"/>
      <c r="O154" s="32"/>
      <c r="P154" s="9"/>
      <c r="Q154" s="9"/>
      <c r="R154" s="9"/>
      <c r="S154" s="31"/>
      <c r="T154" s="32"/>
      <c r="U154" s="9"/>
      <c r="V154" s="9"/>
      <c r="W154" s="33"/>
      <c r="X154" s="34"/>
      <c r="Y154"/>
      <c r="Z154"/>
      <c r="AA154"/>
      <c r="AB154"/>
      <c r="AC154" s="1"/>
    </row>
    <row r="155" spans="1:29" s="14" customFormat="1">
      <c r="A155" s="1"/>
      <c r="B155" s="1"/>
      <c r="C155" s="1"/>
      <c r="D155" s="12"/>
      <c r="F155" s="2"/>
      <c r="G155" s="2"/>
      <c r="H155" s="9"/>
      <c r="I155" s="31"/>
      <c r="J155" s="32"/>
      <c r="K155" s="9"/>
      <c r="L155" s="9"/>
      <c r="M155" s="9"/>
      <c r="N155" s="31"/>
      <c r="O155" s="32"/>
      <c r="P155" s="9"/>
      <c r="Q155" s="9"/>
      <c r="R155" s="9"/>
      <c r="S155" s="31"/>
      <c r="T155" s="32"/>
      <c r="U155" s="9"/>
      <c r="V155" s="9"/>
      <c r="W155" s="33"/>
      <c r="X155" s="34"/>
      <c r="Y155"/>
      <c r="Z155"/>
      <c r="AA155"/>
      <c r="AB155"/>
      <c r="AC155" s="1"/>
    </row>
    <row r="156" spans="1:29" s="14" customFormat="1">
      <c r="A156" s="1"/>
      <c r="B156" s="1"/>
      <c r="C156" s="1"/>
      <c r="D156" s="12"/>
      <c r="F156" s="2"/>
      <c r="G156" s="2"/>
      <c r="H156" s="9"/>
      <c r="I156" s="31"/>
      <c r="J156" s="32"/>
      <c r="K156" s="9"/>
      <c r="L156" s="9"/>
      <c r="M156" s="9"/>
      <c r="N156" s="31"/>
      <c r="O156" s="32"/>
      <c r="P156" s="9"/>
      <c r="Q156" s="9"/>
      <c r="R156" s="9"/>
      <c r="S156" s="31"/>
      <c r="T156" s="32"/>
      <c r="U156" s="9"/>
      <c r="V156" s="9"/>
      <c r="W156" s="33"/>
      <c r="X156" s="34"/>
      <c r="Y156"/>
      <c r="Z156"/>
      <c r="AA156"/>
      <c r="AB156"/>
      <c r="AC156" s="1"/>
    </row>
    <row r="157" spans="1:29" s="14" customFormat="1">
      <c r="A157" s="1"/>
      <c r="B157" s="1"/>
      <c r="C157" s="1"/>
      <c r="D157" s="12"/>
      <c r="F157" s="2"/>
      <c r="G157" s="2"/>
      <c r="H157" s="9"/>
      <c r="I157" s="31"/>
      <c r="J157" s="32"/>
      <c r="K157" s="9"/>
      <c r="L157" s="9"/>
      <c r="M157" s="9"/>
      <c r="N157" s="31"/>
      <c r="O157" s="32"/>
      <c r="P157" s="9"/>
      <c r="Q157" s="9"/>
      <c r="R157" s="9"/>
      <c r="S157" s="31"/>
      <c r="T157" s="32"/>
      <c r="U157" s="9"/>
      <c r="V157" s="9"/>
      <c r="W157" s="33"/>
      <c r="X157" s="34"/>
      <c r="Y157"/>
      <c r="Z157"/>
      <c r="AA157"/>
      <c r="AB157"/>
      <c r="AC157" s="1"/>
    </row>
    <row r="158" spans="1:29" s="14" customFormat="1">
      <c r="A158" s="1"/>
      <c r="B158" s="1"/>
      <c r="C158" s="1"/>
      <c r="D158" s="12"/>
      <c r="F158" s="2"/>
      <c r="G158" s="2"/>
      <c r="H158" s="9"/>
      <c r="I158" s="31"/>
      <c r="J158" s="32"/>
      <c r="K158" s="9"/>
      <c r="L158" s="9"/>
      <c r="M158" s="9"/>
      <c r="N158" s="31"/>
      <c r="O158" s="32"/>
      <c r="P158" s="9"/>
      <c r="Q158" s="9"/>
      <c r="R158" s="9"/>
      <c r="S158" s="31"/>
      <c r="T158" s="32"/>
      <c r="U158" s="9"/>
      <c r="V158" s="9"/>
      <c r="W158" s="33"/>
      <c r="X158" s="34"/>
      <c r="Y158"/>
      <c r="Z158"/>
      <c r="AA158"/>
      <c r="AB158"/>
      <c r="AC158" s="1"/>
    </row>
    <row r="159" spans="1:29" s="14" customFormat="1">
      <c r="A159" s="1"/>
      <c r="B159" s="1"/>
      <c r="C159" s="1"/>
      <c r="D159" s="12"/>
      <c r="F159" s="2"/>
      <c r="G159" s="2"/>
      <c r="H159" s="9"/>
      <c r="I159" s="31"/>
      <c r="J159" s="32"/>
      <c r="K159" s="9"/>
      <c r="L159" s="9"/>
      <c r="M159" s="9"/>
      <c r="N159" s="31"/>
      <c r="O159" s="32"/>
      <c r="P159" s="9"/>
      <c r="Q159" s="9"/>
      <c r="R159" s="9"/>
      <c r="S159" s="31"/>
      <c r="T159" s="32"/>
      <c r="U159" s="9"/>
      <c r="V159" s="9"/>
      <c r="W159" s="33"/>
      <c r="X159" s="34"/>
      <c r="Y159"/>
      <c r="Z159"/>
      <c r="AA159"/>
      <c r="AB159"/>
      <c r="AC159" s="1"/>
    </row>
    <row r="160" spans="1:29" s="14" customFormat="1">
      <c r="A160" s="1"/>
      <c r="B160" s="1"/>
      <c r="C160" s="1"/>
      <c r="D160" s="12"/>
      <c r="F160" s="2"/>
      <c r="G160" s="2"/>
      <c r="H160" s="9"/>
      <c r="I160" s="31"/>
      <c r="J160" s="32"/>
      <c r="K160" s="9"/>
      <c r="L160" s="9"/>
      <c r="M160" s="9"/>
      <c r="N160" s="31"/>
      <c r="O160" s="32"/>
      <c r="P160" s="9"/>
      <c r="Q160" s="9"/>
      <c r="R160" s="9"/>
      <c r="S160" s="31"/>
      <c r="T160" s="32"/>
      <c r="U160" s="9"/>
      <c r="V160" s="9"/>
      <c r="W160" s="33"/>
      <c r="X160" s="34"/>
      <c r="Y160"/>
      <c r="Z160"/>
      <c r="AA160"/>
      <c r="AB160"/>
      <c r="AC160" s="1"/>
    </row>
    <row r="161" spans="1:29" s="14" customFormat="1">
      <c r="A161" s="1"/>
      <c r="B161" s="1"/>
      <c r="C161" s="1"/>
      <c r="D161" s="12"/>
      <c r="F161" s="2"/>
      <c r="G161" s="2"/>
      <c r="H161" s="9"/>
      <c r="I161" s="31"/>
      <c r="J161" s="32"/>
      <c r="K161" s="9"/>
      <c r="L161" s="9"/>
      <c r="M161" s="9"/>
      <c r="N161" s="31"/>
      <c r="O161" s="32"/>
      <c r="P161" s="9"/>
      <c r="Q161" s="9"/>
      <c r="R161" s="9"/>
      <c r="S161" s="31"/>
      <c r="T161" s="32"/>
      <c r="U161" s="9"/>
      <c r="V161" s="9"/>
      <c r="W161" s="33"/>
      <c r="X161" s="34"/>
      <c r="Y161"/>
      <c r="Z161"/>
      <c r="AA161"/>
      <c r="AB161"/>
      <c r="AC161" s="1"/>
    </row>
    <row r="162" spans="1:29" s="14" customFormat="1">
      <c r="A162" s="1"/>
      <c r="B162" s="1"/>
      <c r="C162" s="1"/>
      <c r="D162" s="12"/>
      <c r="F162" s="2"/>
      <c r="G162" s="2"/>
      <c r="H162" s="9"/>
      <c r="I162" s="31"/>
      <c r="J162" s="32"/>
      <c r="K162" s="9"/>
      <c r="L162" s="9"/>
      <c r="M162" s="9"/>
      <c r="N162" s="31"/>
      <c r="O162" s="32"/>
      <c r="P162" s="9"/>
      <c r="Q162" s="9"/>
      <c r="R162" s="9"/>
      <c r="S162" s="31"/>
      <c r="T162" s="32"/>
      <c r="U162" s="9"/>
      <c r="V162" s="9"/>
      <c r="W162" s="33"/>
      <c r="X162" s="34"/>
      <c r="Y162"/>
      <c r="Z162"/>
      <c r="AA162"/>
      <c r="AB162"/>
      <c r="AC162" s="1"/>
    </row>
    <row r="163" spans="1:29" s="14" customFormat="1">
      <c r="A163" s="1"/>
      <c r="B163" s="1"/>
      <c r="C163" s="1"/>
      <c r="D163" s="12"/>
      <c r="F163" s="2"/>
      <c r="G163" s="2"/>
      <c r="H163" s="9"/>
      <c r="I163" s="31"/>
      <c r="J163" s="32"/>
      <c r="K163" s="9"/>
      <c r="L163" s="9"/>
      <c r="M163" s="9"/>
      <c r="N163" s="31"/>
      <c r="O163" s="32"/>
      <c r="P163" s="9"/>
      <c r="Q163" s="9"/>
      <c r="R163" s="9"/>
      <c r="S163" s="31"/>
      <c r="T163" s="32"/>
      <c r="U163" s="9"/>
      <c r="V163" s="9"/>
      <c r="W163" s="33"/>
      <c r="X163" s="34"/>
      <c r="Y163"/>
      <c r="Z163"/>
      <c r="AA163"/>
      <c r="AB163"/>
      <c r="AC163" s="1"/>
    </row>
    <row r="164" spans="1:29" s="14" customFormat="1">
      <c r="A164" s="1"/>
      <c r="B164" s="1"/>
      <c r="C164" s="1"/>
      <c r="D164" s="12"/>
      <c r="F164" s="2"/>
      <c r="G164" s="2"/>
      <c r="H164" s="9"/>
      <c r="I164" s="31"/>
      <c r="J164" s="32"/>
      <c r="K164" s="9"/>
      <c r="L164" s="9"/>
      <c r="M164" s="9"/>
      <c r="N164" s="31"/>
      <c r="O164" s="32"/>
      <c r="P164" s="9"/>
      <c r="Q164" s="9"/>
      <c r="R164" s="9"/>
      <c r="S164" s="31"/>
      <c r="T164" s="32"/>
      <c r="U164" s="9"/>
      <c r="V164" s="9"/>
      <c r="W164" s="33"/>
      <c r="X164" s="34"/>
      <c r="Y164"/>
      <c r="Z164"/>
      <c r="AA164"/>
      <c r="AB164"/>
      <c r="AC164" s="1"/>
    </row>
    <row r="165" spans="1:29" s="14" customFormat="1">
      <c r="A165" s="1"/>
      <c r="B165" s="1"/>
      <c r="C165" s="1"/>
      <c r="D165" s="12"/>
      <c r="F165" s="2"/>
      <c r="G165" s="2"/>
      <c r="H165" s="9"/>
      <c r="I165" s="31"/>
      <c r="J165" s="32"/>
      <c r="K165" s="9"/>
      <c r="L165" s="9"/>
      <c r="M165" s="9"/>
      <c r="N165" s="31"/>
      <c r="O165" s="32"/>
      <c r="P165" s="9"/>
      <c r="Q165" s="9"/>
      <c r="R165" s="9"/>
      <c r="S165" s="31"/>
      <c r="T165" s="32"/>
      <c r="U165" s="9"/>
      <c r="V165" s="9"/>
      <c r="W165" s="33"/>
      <c r="X165" s="34"/>
      <c r="Y165"/>
      <c r="Z165"/>
      <c r="AA165"/>
      <c r="AB165"/>
      <c r="AC165" s="1"/>
    </row>
    <row r="166" spans="1:29" s="14" customFormat="1">
      <c r="A166" s="1"/>
      <c r="B166" s="1"/>
      <c r="C166" s="1"/>
      <c r="D166" s="12"/>
      <c r="F166" s="2"/>
      <c r="G166" s="2"/>
      <c r="H166" s="9"/>
      <c r="I166" s="31"/>
      <c r="J166" s="32"/>
      <c r="K166" s="9"/>
      <c r="L166" s="9"/>
      <c r="M166" s="9"/>
      <c r="N166" s="31"/>
      <c r="O166" s="32"/>
      <c r="P166" s="9"/>
      <c r="Q166" s="9"/>
      <c r="R166" s="9"/>
      <c r="S166" s="31"/>
      <c r="T166" s="32"/>
      <c r="U166" s="9"/>
      <c r="V166" s="9"/>
      <c r="W166" s="33"/>
      <c r="X166" s="34"/>
      <c r="Y166"/>
      <c r="Z166"/>
      <c r="AA166"/>
      <c r="AB166"/>
      <c r="AC166" s="1"/>
    </row>
    <row r="167" spans="1:29" s="14" customFormat="1">
      <c r="A167" s="1"/>
      <c r="B167" s="1"/>
      <c r="C167" s="1"/>
      <c r="D167" s="12"/>
      <c r="F167" s="2"/>
      <c r="G167" s="2"/>
      <c r="H167" s="9"/>
      <c r="I167" s="31"/>
      <c r="J167" s="32"/>
      <c r="K167" s="9"/>
      <c r="L167" s="9"/>
      <c r="M167" s="9"/>
      <c r="N167" s="31"/>
      <c r="O167" s="32"/>
      <c r="P167" s="9"/>
      <c r="Q167" s="9"/>
      <c r="R167" s="9"/>
      <c r="S167" s="31"/>
      <c r="T167" s="32"/>
      <c r="U167" s="9"/>
      <c r="V167" s="9"/>
      <c r="W167" s="33"/>
      <c r="X167" s="34"/>
      <c r="Y167"/>
      <c r="Z167"/>
      <c r="AA167"/>
      <c r="AB167"/>
      <c r="AC167" s="1"/>
    </row>
    <row r="168" spans="1:29" s="14" customFormat="1">
      <c r="A168" s="1"/>
      <c r="B168" s="1"/>
      <c r="C168" s="1"/>
      <c r="D168" s="12"/>
      <c r="F168" s="2"/>
      <c r="G168" s="2"/>
      <c r="H168" s="9"/>
      <c r="I168" s="31"/>
      <c r="J168" s="32"/>
      <c r="K168" s="9"/>
      <c r="L168" s="9"/>
      <c r="M168" s="9"/>
      <c r="N168" s="31"/>
      <c r="O168" s="32"/>
      <c r="P168" s="9"/>
      <c r="Q168" s="9"/>
      <c r="R168" s="9"/>
      <c r="S168" s="31"/>
      <c r="T168" s="32"/>
      <c r="U168" s="9"/>
      <c r="V168" s="9"/>
      <c r="W168" s="33"/>
      <c r="X168" s="34"/>
      <c r="Y168"/>
      <c r="Z168"/>
      <c r="AA168"/>
      <c r="AB168"/>
      <c r="AC168" s="1"/>
    </row>
    <row r="169" spans="1:29" s="14" customFormat="1">
      <c r="A169" s="1"/>
      <c r="B169" s="1"/>
      <c r="C169" s="1"/>
      <c r="D169" s="12"/>
      <c r="F169" s="2"/>
      <c r="G169" s="2"/>
      <c r="H169" s="9"/>
      <c r="I169" s="31"/>
      <c r="J169" s="32"/>
      <c r="K169" s="9"/>
      <c r="L169" s="9"/>
      <c r="M169" s="9"/>
      <c r="N169" s="31"/>
      <c r="O169" s="32"/>
      <c r="P169" s="9"/>
      <c r="Q169" s="9"/>
      <c r="R169" s="9"/>
      <c r="S169" s="31"/>
      <c r="T169" s="32"/>
      <c r="U169" s="9"/>
      <c r="V169" s="9"/>
      <c r="W169" s="33"/>
      <c r="X169" s="34"/>
      <c r="Y169"/>
      <c r="Z169"/>
      <c r="AA169"/>
      <c r="AB169"/>
      <c r="AC169" s="1"/>
    </row>
    <row r="170" spans="1:29" s="14" customFormat="1">
      <c r="A170" s="1"/>
      <c r="B170" s="1"/>
      <c r="C170" s="1"/>
      <c r="D170" s="12"/>
      <c r="F170" s="2"/>
      <c r="G170" s="2"/>
      <c r="H170" s="9"/>
      <c r="I170" s="31"/>
      <c r="J170" s="32"/>
      <c r="K170" s="9"/>
      <c r="L170" s="9"/>
      <c r="M170" s="9"/>
      <c r="N170" s="31"/>
      <c r="O170" s="32"/>
      <c r="P170" s="9"/>
      <c r="Q170" s="9"/>
      <c r="R170" s="9"/>
      <c r="S170" s="31"/>
      <c r="T170" s="32"/>
      <c r="U170" s="9"/>
      <c r="V170" s="9"/>
      <c r="W170" s="33"/>
      <c r="X170" s="34"/>
      <c r="Y170"/>
      <c r="Z170"/>
      <c r="AA170"/>
      <c r="AB170"/>
      <c r="AC170" s="1"/>
    </row>
    <row r="171" spans="1:29" s="14" customFormat="1">
      <c r="A171" s="1"/>
      <c r="B171" s="1"/>
      <c r="C171" s="1"/>
      <c r="D171" s="12"/>
      <c r="F171" s="2"/>
      <c r="G171" s="2"/>
      <c r="H171" s="9"/>
      <c r="I171" s="31"/>
      <c r="J171" s="32"/>
      <c r="K171" s="9"/>
      <c r="L171" s="9"/>
      <c r="M171" s="9"/>
      <c r="N171" s="31"/>
      <c r="O171" s="32"/>
      <c r="P171" s="9"/>
      <c r="Q171" s="9"/>
      <c r="R171" s="9"/>
      <c r="S171" s="31"/>
      <c r="T171" s="32"/>
      <c r="U171" s="9"/>
      <c r="V171" s="9"/>
      <c r="W171" s="33"/>
      <c r="X171" s="34"/>
      <c r="Y171"/>
      <c r="Z171"/>
      <c r="AA171"/>
      <c r="AB171"/>
      <c r="AC171" s="1"/>
    </row>
    <row r="172" spans="1:29" s="14" customFormat="1">
      <c r="A172" s="1"/>
      <c r="B172" s="1"/>
      <c r="C172" s="1"/>
      <c r="D172" s="12"/>
      <c r="F172" s="2"/>
      <c r="G172" s="2"/>
      <c r="H172" s="9"/>
      <c r="I172" s="31"/>
      <c r="J172" s="32"/>
      <c r="K172" s="9"/>
      <c r="L172" s="9"/>
      <c r="M172" s="9"/>
      <c r="N172" s="31"/>
      <c r="O172" s="32"/>
      <c r="P172" s="9"/>
      <c r="Q172" s="9"/>
      <c r="R172" s="9"/>
      <c r="S172" s="31"/>
      <c r="T172" s="32"/>
      <c r="U172" s="9"/>
      <c r="V172" s="9"/>
      <c r="W172" s="33"/>
      <c r="X172" s="34"/>
      <c r="Y172"/>
      <c r="Z172"/>
      <c r="AA172"/>
      <c r="AB172"/>
      <c r="AC172" s="1"/>
    </row>
    <row r="173" spans="1:29" s="14" customFormat="1">
      <c r="A173" s="1"/>
      <c r="B173" s="1"/>
      <c r="C173" s="1"/>
      <c r="D173" s="12"/>
      <c r="F173" s="2"/>
      <c r="G173" s="2"/>
      <c r="H173" s="9"/>
      <c r="I173" s="31"/>
      <c r="J173" s="32"/>
      <c r="K173" s="9"/>
      <c r="L173" s="9"/>
      <c r="M173" s="9"/>
      <c r="N173" s="31"/>
      <c r="O173" s="32"/>
      <c r="P173" s="9"/>
      <c r="Q173" s="9"/>
      <c r="R173" s="9"/>
      <c r="S173" s="31"/>
      <c r="T173" s="32"/>
      <c r="U173" s="9"/>
      <c r="V173" s="9"/>
      <c r="W173" s="33"/>
      <c r="X173" s="34"/>
      <c r="Y173"/>
      <c r="Z173"/>
      <c r="AA173"/>
      <c r="AB173"/>
      <c r="AC173" s="1"/>
    </row>
    <row r="174" spans="1:29" s="14" customFormat="1">
      <c r="A174" s="1"/>
      <c r="B174" s="1"/>
      <c r="C174" s="1"/>
      <c r="D174" s="12"/>
      <c r="F174" s="2"/>
      <c r="G174" s="2"/>
      <c r="H174" s="9"/>
      <c r="I174" s="31"/>
      <c r="J174" s="32"/>
      <c r="K174" s="9"/>
      <c r="L174" s="9"/>
      <c r="M174" s="9"/>
      <c r="N174" s="31"/>
      <c r="O174" s="32"/>
      <c r="P174" s="9"/>
      <c r="Q174" s="9"/>
      <c r="R174" s="9"/>
      <c r="S174" s="31"/>
      <c r="T174" s="32"/>
      <c r="U174" s="9"/>
      <c r="V174" s="9"/>
      <c r="W174" s="33"/>
      <c r="X174" s="34"/>
      <c r="Y174"/>
      <c r="Z174"/>
      <c r="AA174"/>
      <c r="AB174"/>
      <c r="AC174" s="1"/>
    </row>
    <row r="175" spans="1:29" s="14" customFormat="1">
      <c r="A175" s="1"/>
      <c r="B175" s="1"/>
      <c r="C175" s="1"/>
      <c r="D175" s="12"/>
      <c r="F175" s="2"/>
      <c r="G175" s="2"/>
      <c r="H175" s="9"/>
      <c r="I175" s="31"/>
      <c r="J175" s="32"/>
      <c r="K175" s="9"/>
      <c r="L175" s="9"/>
      <c r="M175" s="9"/>
      <c r="N175" s="31"/>
      <c r="O175" s="32"/>
      <c r="P175" s="9"/>
      <c r="Q175" s="9"/>
      <c r="R175" s="9"/>
      <c r="S175" s="31"/>
      <c r="T175" s="32"/>
      <c r="U175" s="9"/>
      <c r="V175" s="9"/>
      <c r="W175" s="33"/>
      <c r="X175" s="34"/>
      <c r="Y175"/>
      <c r="Z175"/>
      <c r="AA175"/>
      <c r="AB175"/>
      <c r="AC175" s="1"/>
    </row>
    <row r="176" spans="1:29" s="14" customFormat="1">
      <c r="A176" s="1"/>
      <c r="B176" s="1"/>
      <c r="C176" s="1"/>
      <c r="D176" s="12"/>
      <c r="F176" s="2"/>
      <c r="G176" s="2"/>
      <c r="H176" s="9"/>
      <c r="I176" s="31"/>
      <c r="J176" s="32"/>
      <c r="K176" s="9"/>
      <c r="L176" s="9"/>
      <c r="M176" s="9"/>
      <c r="N176" s="31"/>
      <c r="O176" s="32"/>
      <c r="P176" s="9"/>
      <c r="Q176" s="9"/>
      <c r="R176" s="9"/>
      <c r="S176" s="31"/>
      <c r="T176" s="32"/>
      <c r="U176" s="9"/>
      <c r="V176" s="9"/>
      <c r="W176" s="33"/>
      <c r="X176" s="34"/>
      <c r="Y176"/>
      <c r="Z176"/>
      <c r="AA176"/>
      <c r="AB176"/>
      <c r="AC176" s="1"/>
    </row>
    <row r="177" spans="1:29" s="14" customFormat="1">
      <c r="A177" s="1"/>
      <c r="B177" s="1"/>
      <c r="C177" s="1"/>
      <c r="D177" s="12"/>
      <c r="F177" s="2"/>
      <c r="G177" s="2"/>
      <c r="H177" s="9"/>
      <c r="I177" s="31"/>
      <c r="J177" s="32"/>
      <c r="K177" s="9"/>
      <c r="L177" s="9"/>
      <c r="M177" s="9"/>
      <c r="N177" s="31"/>
      <c r="O177" s="32"/>
      <c r="P177" s="9"/>
      <c r="Q177" s="9"/>
      <c r="R177" s="9"/>
      <c r="S177" s="31"/>
      <c r="T177" s="32"/>
      <c r="U177" s="9"/>
      <c r="V177" s="9"/>
      <c r="W177" s="33"/>
      <c r="X177" s="34"/>
      <c r="Y177"/>
      <c r="Z177"/>
      <c r="AA177"/>
      <c r="AB177"/>
      <c r="AC177" s="1"/>
    </row>
    <row r="178" spans="1:29" s="14" customFormat="1">
      <c r="A178" s="1"/>
      <c r="B178" s="1"/>
      <c r="C178" s="1"/>
      <c r="D178" s="12"/>
      <c r="F178" s="2"/>
      <c r="G178" s="2"/>
      <c r="H178" s="9"/>
      <c r="I178" s="31"/>
      <c r="J178" s="32"/>
      <c r="K178" s="9"/>
      <c r="L178" s="9"/>
      <c r="M178" s="9"/>
      <c r="N178" s="31"/>
      <c r="O178" s="32"/>
      <c r="P178" s="9"/>
      <c r="Q178" s="9"/>
      <c r="R178" s="9"/>
      <c r="S178" s="31"/>
      <c r="T178" s="32"/>
      <c r="U178" s="9"/>
      <c r="V178" s="9"/>
      <c r="W178" s="33"/>
      <c r="X178" s="34"/>
      <c r="Y178"/>
      <c r="Z178"/>
      <c r="AA178"/>
      <c r="AB178"/>
      <c r="AC178" s="1"/>
    </row>
    <row r="179" spans="1:29" s="14" customFormat="1">
      <c r="A179" s="1"/>
      <c r="B179" s="1"/>
      <c r="C179" s="1"/>
      <c r="D179" s="12"/>
      <c r="F179" s="2"/>
      <c r="G179" s="2"/>
      <c r="H179" s="9"/>
      <c r="I179" s="31"/>
      <c r="J179" s="32"/>
      <c r="K179" s="9"/>
      <c r="L179" s="9"/>
      <c r="M179" s="9"/>
      <c r="N179" s="31"/>
      <c r="O179" s="32"/>
      <c r="P179" s="9"/>
      <c r="Q179" s="9"/>
      <c r="R179" s="9"/>
      <c r="S179" s="31"/>
      <c r="T179" s="32"/>
      <c r="U179" s="9"/>
      <c r="V179" s="9"/>
      <c r="W179" s="33"/>
      <c r="X179" s="34"/>
      <c r="Y179"/>
      <c r="Z179"/>
      <c r="AA179"/>
      <c r="AB179"/>
      <c r="AC179" s="1"/>
    </row>
    <row r="180" spans="1:29" s="14" customFormat="1">
      <c r="A180" s="1"/>
      <c r="B180" s="1"/>
      <c r="C180" s="1"/>
      <c r="D180" s="12"/>
      <c r="F180" s="2"/>
      <c r="G180" s="2"/>
      <c r="H180" s="9"/>
      <c r="I180" s="31"/>
      <c r="J180" s="32"/>
      <c r="K180" s="9"/>
      <c r="L180" s="9"/>
      <c r="M180" s="9"/>
      <c r="N180" s="31"/>
      <c r="O180" s="32"/>
      <c r="P180" s="9"/>
      <c r="Q180" s="9"/>
      <c r="R180" s="9"/>
      <c r="S180" s="31"/>
      <c r="T180" s="32"/>
      <c r="U180" s="9"/>
      <c r="V180" s="9"/>
      <c r="W180" s="33"/>
      <c r="X180" s="34"/>
      <c r="Y180"/>
      <c r="Z180"/>
      <c r="AA180"/>
      <c r="AB180"/>
      <c r="AC180" s="1"/>
    </row>
    <row r="181" spans="1:29" s="14" customFormat="1">
      <c r="A181" s="1"/>
      <c r="B181" s="1"/>
      <c r="C181" s="1"/>
      <c r="D181" s="12"/>
      <c r="F181" s="2"/>
      <c r="G181" s="2"/>
      <c r="H181" s="9"/>
      <c r="I181" s="31"/>
      <c r="J181" s="32"/>
      <c r="K181" s="9"/>
      <c r="L181" s="9"/>
      <c r="M181" s="9"/>
      <c r="N181" s="31"/>
      <c r="O181" s="32"/>
      <c r="P181" s="9"/>
      <c r="Q181" s="9"/>
      <c r="R181" s="9"/>
      <c r="S181" s="31"/>
      <c r="T181" s="32"/>
      <c r="U181" s="9"/>
      <c r="V181" s="9"/>
      <c r="W181" s="33"/>
      <c r="X181" s="34"/>
      <c r="Y181"/>
      <c r="Z181"/>
      <c r="AA181"/>
      <c r="AB181"/>
      <c r="AC181" s="1"/>
    </row>
    <row r="182" spans="1:29" s="14" customFormat="1">
      <c r="A182" s="1"/>
      <c r="B182" s="1"/>
      <c r="C182" s="1"/>
      <c r="D182" s="12"/>
      <c r="F182" s="2"/>
      <c r="G182" s="2"/>
      <c r="H182" s="9"/>
      <c r="I182" s="31"/>
      <c r="J182" s="32"/>
      <c r="K182" s="9"/>
      <c r="L182" s="9"/>
      <c r="M182" s="9"/>
      <c r="N182" s="31"/>
      <c r="O182" s="32"/>
      <c r="P182" s="9"/>
      <c r="Q182" s="9"/>
      <c r="R182" s="9"/>
      <c r="S182" s="31"/>
      <c r="T182" s="32"/>
      <c r="U182" s="9"/>
      <c r="V182" s="9"/>
      <c r="W182" s="33"/>
      <c r="X182" s="34"/>
      <c r="Y182"/>
      <c r="Z182"/>
      <c r="AA182"/>
      <c r="AB182"/>
      <c r="AC182" s="1"/>
    </row>
    <row r="183" spans="1:29" s="14" customFormat="1">
      <c r="A183" s="1"/>
      <c r="B183" s="1"/>
      <c r="C183" s="1"/>
      <c r="D183" s="12"/>
      <c r="F183" s="2"/>
      <c r="G183" s="2"/>
      <c r="H183" s="9"/>
      <c r="I183" s="31"/>
      <c r="J183" s="32"/>
      <c r="K183" s="9"/>
      <c r="L183" s="9"/>
      <c r="M183" s="9"/>
      <c r="N183" s="31"/>
      <c r="O183" s="32"/>
      <c r="P183" s="9"/>
      <c r="Q183" s="9"/>
      <c r="R183" s="9"/>
      <c r="S183" s="31"/>
      <c r="T183" s="32"/>
      <c r="U183" s="9"/>
      <c r="V183" s="9"/>
      <c r="W183" s="33"/>
      <c r="X183" s="34"/>
      <c r="Y183"/>
      <c r="Z183"/>
      <c r="AA183"/>
      <c r="AB183"/>
      <c r="AC183" s="1"/>
    </row>
    <row r="184" spans="1:29" s="14" customFormat="1">
      <c r="A184" s="1"/>
      <c r="B184" s="1"/>
      <c r="C184" s="1"/>
      <c r="D184" s="12"/>
      <c r="F184" s="2"/>
      <c r="G184" s="2"/>
      <c r="H184" s="9"/>
      <c r="I184" s="31"/>
      <c r="J184" s="32"/>
      <c r="K184" s="9"/>
      <c r="L184" s="9"/>
      <c r="M184" s="9"/>
      <c r="N184" s="31"/>
      <c r="O184" s="32"/>
      <c r="P184" s="9"/>
      <c r="Q184" s="9"/>
      <c r="R184" s="9"/>
      <c r="S184" s="31"/>
      <c r="T184" s="32"/>
      <c r="U184" s="9"/>
      <c r="V184" s="9"/>
      <c r="W184" s="33"/>
      <c r="X184" s="34"/>
      <c r="Y184"/>
      <c r="Z184"/>
      <c r="AA184"/>
      <c r="AB184"/>
      <c r="AC184" s="1"/>
    </row>
    <row r="185" spans="1:29" s="14" customFormat="1">
      <c r="A185" s="1"/>
      <c r="B185" s="1"/>
      <c r="C185" s="1"/>
      <c r="D185" s="12"/>
      <c r="F185" s="2"/>
      <c r="G185" s="2"/>
      <c r="H185" s="9"/>
      <c r="I185" s="31"/>
      <c r="J185" s="32"/>
      <c r="K185" s="9"/>
      <c r="L185" s="9"/>
      <c r="M185" s="9"/>
      <c r="N185" s="31"/>
      <c r="O185" s="32"/>
      <c r="P185" s="9"/>
      <c r="Q185" s="9"/>
      <c r="R185" s="9"/>
      <c r="S185" s="31"/>
      <c r="T185" s="32"/>
      <c r="U185" s="9"/>
      <c r="V185" s="9"/>
      <c r="W185" s="33"/>
      <c r="X185" s="34"/>
      <c r="Y185"/>
      <c r="Z185"/>
      <c r="AA185"/>
      <c r="AB185"/>
      <c r="AC185" s="1"/>
    </row>
    <row r="186" spans="1:29" s="14" customFormat="1">
      <c r="A186" s="1"/>
      <c r="B186" s="1"/>
      <c r="C186" s="1"/>
      <c r="D186" s="12"/>
      <c r="F186" s="2"/>
      <c r="G186" s="2"/>
      <c r="H186" s="9"/>
      <c r="I186" s="31"/>
      <c r="J186" s="32"/>
      <c r="K186" s="9"/>
      <c r="L186" s="9"/>
      <c r="M186" s="9"/>
      <c r="N186" s="31"/>
      <c r="O186" s="32"/>
      <c r="P186" s="9"/>
      <c r="Q186" s="9"/>
      <c r="R186" s="9"/>
      <c r="S186" s="31"/>
      <c r="T186" s="32"/>
      <c r="U186" s="9"/>
      <c r="V186" s="9"/>
      <c r="W186" s="33"/>
      <c r="X186" s="34"/>
      <c r="Y186"/>
      <c r="Z186"/>
      <c r="AA186"/>
      <c r="AB186"/>
      <c r="AC186" s="1"/>
    </row>
    <row r="187" spans="1:29" s="14" customFormat="1">
      <c r="A187" s="1"/>
      <c r="B187" s="1"/>
      <c r="C187" s="1"/>
      <c r="D187" s="12"/>
      <c r="F187" s="2"/>
      <c r="G187" s="2"/>
      <c r="H187" s="9"/>
      <c r="I187" s="31"/>
      <c r="J187" s="32"/>
      <c r="K187" s="9"/>
      <c r="L187" s="9"/>
      <c r="M187" s="9"/>
      <c r="N187" s="31"/>
      <c r="O187" s="32"/>
      <c r="P187" s="9"/>
      <c r="Q187" s="9"/>
      <c r="R187" s="9"/>
      <c r="S187" s="31"/>
      <c r="T187" s="32"/>
      <c r="U187" s="9"/>
      <c r="V187" s="9"/>
      <c r="W187" s="33"/>
      <c r="X187" s="34"/>
      <c r="Y187"/>
      <c r="Z187"/>
      <c r="AA187"/>
      <c r="AB187"/>
      <c r="AC187" s="1"/>
    </row>
    <row r="188" spans="1:29" s="14" customFormat="1">
      <c r="A188" s="1"/>
      <c r="B188" s="1"/>
      <c r="C188" s="1"/>
      <c r="D188" s="12"/>
      <c r="F188" s="2"/>
      <c r="G188" s="2"/>
      <c r="H188" s="9"/>
      <c r="I188" s="31"/>
      <c r="J188" s="32"/>
      <c r="K188" s="9"/>
      <c r="L188" s="9"/>
      <c r="M188" s="9"/>
      <c r="N188" s="31"/>
      <c r="O188" s="32"/>
      <c r="P188" s="9"/>
      <c r="Q188" s="9"/>
      <c r="R188" s="9"/>
      <c r="S188" s="31"/>
      <c r="T188" s="32"/>
      <c r="U188" s="9"/>
      <c r="V188" s="9"/>
      <c r="W188" s="33"/>
      <c r="X188" s="34"/>
      <c r="Y188"/>
      <c r="Z188"/>
      <c r="AA188"/>
      <c r="AB188"/>
      <c r="AC188" s="1"/>
    </row>
    <row r="189" spans="1:29" s="14" customFormat="1">
      <c r="A189" s="1"/>
      <c r="B189" s="1"/>
      <c r="C189" s="1"/>
      <c r="D189" s="12"/>
      <c r="F189" s="2"/>
      <c r="G189" s="2"/>
      <c r="H189" s="9"/>
      <c r="I189" s="31"/>
      <c r="J189" s="32"/>
      <c r="K189" s="9"/>
      <c r="L189" s="9"/>
      <c r="M189" s="9"/>
      <c r="N189" s="31"/>
      <c r="O189" s="32"/>
      <c r="P189" s="9"/>
      <c r="Q189" s="9"/>
      <c r="R189" s="9"/>
      <c r="S189" s="31"/>
      <c r="T189" s="32"/>
      <c r="U189" s="9"/>
      <c r="V189" s="9"/>
      <c r="W189" s="33"/>
      <c r="X189" s="34"/>
      <c r="Y189"/>
      <c r="Z189"/>
      <c r="AA189"/>
      <c r="AB189"/>
      <c r="AC189" s="1"/>
    </row>
    <row r="190" spans="1:29" s="14" customFormat="1">
      <c r="A190" s="1"/>
      <c r="B190" s="1"/>
      <c r="C190" s="1"/>
      <c r="D190" s="12"/>
      <c r="F190" s="2"/>
      <c r="G190" s="2"/>
      <c r="H190" s="9"/>
      <c r="I190" s="31"/>
      <c r="J190" s="32"/>
      <c r="K190" s="9"/>
      <c r="L190" s="9"/>
      <c r="M190" s="9"/>
      <c r="N190" s="31"/>
      <c r="O190" s="32"/>
      <c r="P190" s="9"/>
      <c r="Q190" s="9"/>
      <c r="R190" s="9"/>
      <c r="S190" s="31"/>
      <c r="T190" s="32"/>
      <c r="U190" s="9"/>
      <c r="V190" s="9"/>
      <c r="W190" s="33"/>
      <c r="X190" s="34"/>
      <c r="Y190"/>
      <c r="Z190"/>
      <c r="AA190"/>
      <c r="AB190"/>
      <c r="AC190" s="1"/>
    </row>
    <row r="191" spans="1:29" s="14" customFormat="1">
      <c r="A191" s="1"/>
      <c r="B191" s="1"/>
      <c r="C191" s="1"/>
      <c r="D191" s="12"/>
      <c r="F191" s="2"/>
      <c r="G191" s="2"/>
      <c r="H191" s="9"/>
      <c r="I191" s="31"/>
      <c r="J191" s="32"/>
      <c r="K191" s="9"/>
      <c r="L191" s="9"/>
      <c r="M191" s="9"/>
      <c r="N191" s="31"/>
      <c r="O191" s="32"/>
      <c r="P191" s="9"/>
      <c r="Q191" s="9"/>
      <c r="R191" s="9"/>
      <c r="S191" s="31"/>
      <c r="T191" s="32"/>
      <c r="U191" s="9"/>
      <c r="V191" s="9"/>
      <c r="W191" s="33"/>
      <c r="X191" s="34"/>
      <c r="Y191"/>
      <c r="Z191"/>
      <c r="AA191"/>
      <c r="AB191"/>
      <c r="AC191" s="1"/>
    </row>
    <row r="192" spans="1:29" s="14" customFormat="1">
      <c r="A192" s="1"/>
      <c r="B192" s="1"/>
      <c r="C192" s="1"/>
      <c r="D192" s="12"/>
      <c r="F192" s="2"/>
      <c r="G192" s="2"/>
      <c r="H192" s="9"/>
      <c r="I192" s="31"/>
      <c r="J192" s="32"/>
      <c r="K192" s="9"/>
      <c r="L192" s="9"/>
      <c r="M192" s="9"/>
      <c r="N192" s="31"/>
      <c r="O192" s="32"/>
      <c r="P192" s="9"/>
      <c r="Q192" s="9"/>
      <c r="R192" s="9"/>
      <c r="S192" s="31"/>
      <c r="T192" s="32"/>
      <c r="U192" s="9"/>
      <c r="V192" s="9"/>
      <c r="W192" s="33"/>
      <c r="X192" s="34"/>
      <c r="Y192"/>
      <c r="Z192"/>
      <c r="AA192"/>
      <c r="AB192"/>
      <c r="AC192" s="1"/>
    </row>
    <row r="193" spans="1:29" s="14" customFormat="1">
      <c r="A193" s="1"/>
      <c r="B193" s="1"/>
      <c r="C193" s="1"/>
      <c r="D193" s="12"/>
      <c r="F193" s="2"/>
      <c r="G193" s="2"/>
      <c r="H193" s="9"/>
      <c r="I193" s="31"/>
      <c r="J193" s="32"/>
      <c r="K193" s="9"/>
      <c r="L193" s="9"/>
      <c r="M193" s="9"/>
      <c r="N193" s="31"/>
      <c r="O193" s="32"/>
      <c r="P193" s="9"/>
      <c r="Q193" s="9"/>
      <c r="R193" s="9"/>
      <c r="S193" s="31"/>
      <c r="T193" s="32"/>
      <c r="U193" s="9"/>
      <c r="V193" s="9"/>
      <c r="W193" s="33"/>
      <c r="X193" s="34"/>
      <c r="Y193"/>
      <c r="Z193"/>
      <c r="AA193"/>
      <c r="AB193"/>
      <c r="AC193" s="1"/>
    </row>
    <row r="194" spans="1:29" s="14" customFormat="1">
      <c r="A194" s="1"/>
      <c r="B194" s="1"/>
      <c r="C194" s="1"/>
      <c r="D194" s="12"/>
      <c r="F194" s="2"/>
      <c r="G194" s="2"/>
      <c r="H194" s="9"/>
      <c r="I194" s="31"/>
      <c r="J194" s="32"/>
      <c r="K194" s="9"/>
      <c r="L194" s="9"/>
      <c r="M194" s="9"/>
      <c r="N194" s="31"/>
      <c r="O194" s="32"/>
      <c r="P194" s="9"/>
      <c r="Q194" s="9"/>
      <c r="R194" s="9"/>
      <c r="S194" s="31"/>
      <c r="T194" s="32"/>
      <c r="U194" s="9"/>
      <c r="V194" s="9"/>
      <c r="W194" s="33"/>
      <c r="X194" s="34"/>
      <c r="Y194"/>
      <c r="Z194"/>
      <c r="AA194"/>
      <c r="AB194"/>
      <c r="AC194" s="1"/>
    </row>
    <row r="195" spans="1:29" s="14" customFormat="1">
      <c r="A195" s="1"/>
      <c r="B195" s="1"/>
      <c r="C195" s="1"/>
      <c r="D195" s="12"/>
      <c r="F195" s="2"/>
      <c r="G195" s="2"/>
      <c r="H195" s="9"/>
      <c r="I195" s="31"/>
      <c r="J195" s="32"/>
      <c r="K195" s="9"/>
      <c r="L195" s="9"/>
      <c r="M195" s="9"/>
      <c r="N195" s="31"/>
      <c r="O195" s="32"/>
      <c r="P195" s="9"/>
      <c r="Q195" s="9"/>
      <c r="R195" s="9"/>
      <c r="S195" s="31"/>
      <c r="T195" s="32"/>
      <c r="U195" s="9"/>
      <c r="V195" s="9"/>
      <c r="W195" s="33"/>
      <c r="X195" s="34"/>
      <c r="Y195"/>
      <c r="Z195"/>
      <c r="AA195"/>
      <c r="AB195"/>
      <c r="AC195" s="1"/>
    </row>
    <row r="196" spans="1:29" s="14" customFormat="1">
      <c r="A196" s="1"/>
      <c r="B196" s="1"/>
      <c r="C196" s="1"/>
      <c r="D196" s="12"/>
      <c r="F196" s="2"/>
      <c r="G196" s="2"/>
      <c r="H196" s="9"/>
      <c r="I196" s="31"/>
      <c r="J196" s="32"/>
      <c r="K196" s="9"/>
      <c r="L196" s="9"/>
      <c r="M196" s="9"/>
      <c r="N196" s="31"/>
      <c r="O196" s="32"/>
      <c r="P196" s="9"/>
      <c r="Q196" s="9"/>
      <c r="R196" s="9"/>
      <c r="S196" s="31"/>
      <c r="T196" s="32"/>
      <c r="U196" s="9"/>
      <c r="V196" s="9"/>
      <c r="W196" s="33"/>
      <c r="X196" s="34"/>
      <c r="Y196"/>
      <c r="Z196"/>
      <c r="AA196"/>
      <c r="AB196"/>
      <c r="AC196" s="1"/>
    </row>
    <row r="197" spans="1:29" s="14" customFormat="1">
      <c r="A197" s="1"/>
      <c r="B197" s="1"/>
      <c r="C197" s="1"/>
      <c r="D197" s="12"/>
      <c r="F197" s="2"/>
      <c r="G197" s="2"/>
      <c r="H197" s="9"/>
      <c r="I197" s="31"/>
      <c r="J197" s="32"/>
      <c r="K197" s="9"/>
      <c r="L197" s="9"/>
      <c r="M197" s="9"/>
      <c r="N197" s="31"/>
      <c r="O197" s="32"/>
      <c r="P197" s="9"/>
      <c r="Q197" s="9"/>
      <c r="R197" s="9"/>
      <c r="S197" s="31"/>
      <c r="T197" s="32"/>
      <c r="U197" s="9"/>
      <c r="V197" s="9"/>
      <c r="W197" s="33"/>
      <c r="X197" s="34"/>
      <c r="Y197"/>
      <c r="Z197"/>
      <c r="AA197"/>
      <c r="AB197"/>
      <c r="AC197" s="1"/>
    </row>
    <row r="198" spans="1:29" s="14" customFormat="1">
      <c r="A198" s="1"/>
      <c r="B198" s="1"/>
      <c r="C198" s="1"/>
      <c r="D198" s="12"/>
      <c r="F198" s="2"/>
      <c r="G198" s="2"/>
      <c r="H198" s="9"/>
      <c r="I198" s="31"/>
      <c r="J198" s="32"/>
      <c r="K198" s="9"/>
      <c r="L198" s="9"/>
      <c r="M198" s="9"/>
      <c r="N198" s="31"/>
      <c r="O198" s="32"/>
      <c r="P198" s="9"/>
      <c r="Q198" s="9"/>
      <c r="R198" s="9"/>
      <c r="S198" s="31"/>
      <c r="T198" s="32"/>
      <c r="U198" s="9"/>
      <c r="V198" s="9"/>
      <c r="W198" s="33"/>
      <c r="X198" s="34"/>
      <c r="Y198"/>
      <c r="Z198"/>
      <c r="AA198"/>
      <c r="AB198"/>
      <c r="AC198" s="1"/>
    </row>
    <row r="199" spans="1:29" s="14" customFormat="1">
      <c r="A199" s="1"/>
      <c r="B199" s="1"/>
      <c r="C199" s="1"/>
      <c r="D199" s="12"/>
      <c r="F199" s="2"/>
      <c r="G199" s="2"/>
      <c r="H199" s="9"/>
      <c r="I199" s="31"/>
      <c r="J199" s="32"/>
      <c r="K199" s="9"/>
      <c r="L199" s="9"/>
      <c r="M199" s="9"/>
      <c r="N199" s="31"/>
      <c r="O199" s="32"/>
      <c r="P199" s="9"/>
      <c r="Q199" s="9"/>
      <c r="R199" s="9"/>
      <c r="S199" s="31"/>
      <c r="T199" s="32"/>
      <c r="U199" s="9"/>
      <c r="V199" s="9"/>
      <c r="W199" s="33"/>
      <c r="X199" s="34"/>
      <c r="Y199"/>
      <c r="Z199"/>
      <c r="AA199"/>
      <c r="AB199"/>
      <c r="AC199" s="1"/>
    </row>
    <row r="200" spans="1:29" s="14" customFormat="1">
      <c r="A200" s="1"/>
      <c r="B200" s="1"/>
      <c r="C200" s="1"/>
      <c r="D200" s="12"/>
      <c r="F200" s="2"/>
      <c r="G200" s="2"/>
      <c r="H200" s="9"/>
      <c r="I200" s="31"/>
      <c r="J200" s="32"/>
      <c r="K200" s="9"/>
      <c r="L200" s="9"/>
      <c r="M200" s="9"/>
      <c r="N200" s="31"/>
      <c r="O200" s="32"/>
      <c r="P200" s="9"/>
      <c r="Q200" s="9"/>
      <c r="R200" s="9"/>
      <c r="S200" s="31"/>
      <c r="T200" s="32"/>
      <c r="U200" s="9"/>
      <c r="V200" s="9"/>
      <c r="W200" s="33"/>
      <c r="X200" s="34"/>
      <c r="Y200"/>
      <c r="Z200"/>
      <c r="AA200"/>
      <c r="AB200"/>
      <c r="AC200" s="1"/>
    </row>
    <row r="201" spans="1:29" s="14" customFormat="1">
      <c r="A201" s="1"/>
      <c r="B201" s="1"/>
      <c r="C201" s="1"/>
      <c r="D201" s="12"/>
      <c r="F201" s="2"/>
      <c r="G201" s="2"/>
      <c r="H201" s="9"/>
      <c r="I201" s="31"/>
      <c r="J201" s="32"/>
      <c r="K201" s="9"/>
      <c r="L201" s="9"/>
      <c r="M201" s="9"/>
      <c r="N201" s="31"/>
      <c r="O201" s="32"/>
      <c r="P201" s="9"/>
      <c r="Q201" s="9"/>
      <c r="R201" s="9"/>
      <c r="S201" s="31"/>
      <c r="T201" s="32"/>
      <c r="U201" s="9"/>
      <c r="V201" s="9"/>
      <c r="W201" s="33"/>
      <c r="X201" s="34"/>
      <c r="Y201"/>
      <c r="Z201"/>
      <c r="AA201"/>
      <c r="AB201"/>
      <c r="AC201" s="1"/>
    </row>
    <row r="202" spans="1:29" s="14" customFormat="1">
      <c r="A202" s="1"/>
      <c r="B202" s="1"/>
      <c r="C202" s="1"/>
      <c r="D202" s="12"/>
      <c r="F202" s="2"/>
      <c r="G202" s="2"/>
      <c r="H202" s="9"/>
      <c r="I202" s="31"/>
      <c r="J202" s="32"/>
      <c r="K202" s="9"/>
      <c r="L202" s="9"/>
      <c r="M202" s="9"/>
      <c r="N202" s="31"/>
      <c r="O202" s="32"/>
      <c r="P202" s="9"/>
      <c r="Q202" s="9"/>
      <c r="R202" s="9"/>
      <c r="S202" s="31"/>
      <c r="T202" s="32"/>
      <c r="U202" s="9"/>
      <c r="V202" s="9"/>
      <c r="W202" s="33"/>
      <c r="X202" s="34"/>
      <c r="Y202"/>
      <c r="Z202"/>
      <c r="AA202"/>
      <c r="AB202"/>
      <c r="AC202" s="1"/>
    </row>
    <row r="203" spans="1:29" s="14" customFormat="1">
      <c r="A203" s="1"/>
      <c r="B203" s="1"/>
      <c r="C203" s="1"/>
      <c r="D203" s="12"/>
      <c r="F203" s="2"/>
      <c r="G203" s="2"/>
      <c r="H203" s="9"/>
      <c r="I203" s="31"/>
      <c r="J203" s="32"/>
      <c r="K203" s="9"/>
      <c r="L203" s="9"/>
      <c r="M203" s="9"/>
      <c r="N203" s="31"/>
      <c r="O203" s="32"/>
      <c r="P203" s="9"/>
      <c r="Q203" s="9"/>
      <c r="R203" s="9"/>
      <c r="S203" s="31"/>
      <c r="T203" s="32"/>
      <c r="U203" s="9"/>
      <c r="V203" s="9"/>
      <c r="W203" s="33"/>
      <c r="X203" s="34"/>
      <c r="Y203"/>
      <c r="Z203"/>
      <c r="AA203"/>
      <c r="AB203"/>
      <c r="AC203" s="1"/>
    </row>
    <row r="204" spans="1:29" s="14" customFormat="1">
      <c r="A204" s="1"/>
      <c r="B204" s="1"/>
      <c r="C204" s="1"/>
      <c r="D204" s="12"/>
      <c r="F204" s="2"/>
      <c r="G204" s="2"/>
      <c r="H204" s="9"/>
      <c r="I204" s="31"/>
      <c r="J204" s="32"/>
      <c r="K204" s="9"/>
      <c r="L204" s="9"/>
      <c r="M204" s="9"/>
      <c r="N204" s="31"/>
      <c r="O204" s="32"/>
      <c r="P204" s="9"/>
      <c r="Q204" s="9"/>
      <c r="R204" s="9"/>
      <c r="S204" s="31"/>
      <c r="T204" s="32"/>
      <c r="U204" s="9"/>
      <c r="V204" s="9"/>
      <c r="W204" s="33"/>
      <c r="X204" s="34"/>
      <c r="Y204"/>
      <c r="Z204"/>
      <c r="AA204"/>
      <c r="AB204"/>
      <c r="AC204" s="1"/>
    </row>
    <row r="205" spans="1:29" s="14" customFormat="1">
      <c r="A205" s="1"/>
      <c r="B205" s="1"/>
      <c r="C205" s="1"/>
      <c r="D205" s="12"/>
      <c r="F205" s="2"/>
      <c r="G205" s="2"/>
      <c r="H205" s="9"/>
      <c r="I205" s="31"/>
      <c r="J205" s="32"/>
      <c r="K205" s="9"/>
      <c r="L205" s="9"/>
      <c r="M205" s="9"/>
      <c r="N205" s="31"/>
      <c r="O205" s="32"/>
      <c r="P205" s="9"/>
      <c r="Q205" s="9"/>
      <c r="R205" s="9"/>
      <c r="S205" s="31"/>
      <c r="T205" s="32"/>
      <c r="U205" s="9"/>
      <c r="V205" s="9"/>
      <c r="W205" s="33"/>
      <c r="X205" s="34"/>
      <c r="Y205"/>
      <c r="Z205"/>
      <c r="AA205"/>
      <c r="AB205"/>
      <c r="AC205" s="1"/>
    </row>
    <row r="206" spans="1:29" s="14" customFormat="1">
      <c r="A206" s="1"/>
      <c r="B206" s="1"/>
      <c r="C206" s="1"/>
      <c r="D206" s="12"/>
      <c r="F206" s="2"/>
      <c r="G206" s="2"/>
      <c r="H206" s="9"/>
      <c r="I206" s="31"/>
      <c r="J206" s="32"/>
      <c r="K206" s="9"/>
      <c r="L206" s="9"/>
      <c r="M206" s="9"/>
      <c r="N206" s="31"/>
      <c r="O206" s="32"/>
      <c r="P206" s="9"/>
      <c r="Q206" s="9"/>
      <c r="R206" s="9"/>
      <c r="S206" s="31"/>
      <c r="T206" s="32"/>
      <c r="U206" s="9"/>
      <c r="V206" s="9"/>
      <c r="W206" s="33"/>
      <c r="X206" s="34"/>
      <c r="Y206"/>
      <c r="Z206"/>
      <c r="AA206"/>
      <c r="AB206"/>
      <c r="AC206" s="1"/>
    </row>
    <row r="207" spans="1:29" s="14" customFormat="1">
      <c r="A207" s="1"/>
      <c r="B207" s="1"/>
      <c r="C207" s="1"/>
      <c r="D207" s="12"/>
      <c r="F207" s="2"/>
      <c r="G207" s="2"/>
      <c r="H207" s="9"/>
      <c r="I207" s="31"/>
      <c r="J207" s="32"/>
      <c r="K207" s="9"/>
      <c r="L207" s="9"/>
      <c r="M207" s="9"/>
      <c r="N207" s="31"/>
      <c r="O207" s="32"/>
      <c r="P207" s="9"/>
      <c r="Q207" s="9"/>
      <c r="R207" s="9"/>
      <c r="S207" s="31"/>
      <c r="T207" s="32"/>
      <c r="U207" s="9"/>
      <c r="V207" s="9"/>
      <c r="W207" s="33"/>
      <c r="X207" s="34"/>
      <c r="Y207"/>
      <c r="Z207"/>
      <c r="AA207"/>
      <c r="AB207"/>
      <c r="AC207" s="1"/>
    </row>
    <row r="208" spans="1:29" s="14" customFormat="1">
      <c r="A208" s="1"/>
      <c r="B208" s="1"/>
      <c r="C208" s="1"/>
      <c r="D208" s="12"/>
      <c r="F208" s="2"/>
      <c r="G208" s="2"/>
      <c r="H208" s="9"/>
      <c r="I208" s="31"/>
      <c r="J208" s="32"/>
      <c r="K208" s="9"/>
      <c r="L208" s="9"/>
      <c r="M208" s="9"/>
      <c r="N208" s="31"/>
      <c r="O208" s="32"/>
      <c r="P208" s="9"/>
      <c r="Q208" s="9"/>
      <c r="R208" s="9"/>
      <c r="S208" s="31"/>
      <c r="T208" s="32"/>
      <c r="U208" s="9"/>
      <c r="V208" s="9"/>
      <c r="W208" s="33"/>
      <c r="X208" s="34"/>
      <c r="Y208"/>
      <c r="Z208"/>
      <c r="AA208"/>
      <c r="AB208"/>
      <c r="AC208" s="1"/>
    </row>
    <row r="209" spans="1:29" s="14" customFormat="1">
      <c r="A209" s="1"/>
      <c r="B209" s="1"/>
      <c r="C209" s="1"/>
      <c r="D209" s="12"/>
      <c r="F209" s="2"/>
      <c r="G209" s="2"/>
      <c r="H209" s="9"/>
      <c r="I209" s="31"/>
      <c r="J209" s="32"/>
      <c r="K209" s="9"/>
      <c r="L209" s="9"/>
      <c r="M209" s="9"/>
      <c r="N209" s="31"/>
      <c r="O209" s="32"/>
      <c r="P209" s="9"/>
      <c r="Q209" s="9"/>
      <c r="R209" s="9"/>
      <c r="S209" s="31"/>
      <c r="T209" s="32"/>
      <c r="U209" s="9"/>
      <c r="V209" s="9"/>
      <c r="W209" s="33"/>
      <c r="X209" s="34"/>
      <c r="Y209"/>
      <c r="Z209"/>
      <c r="AA209"/>
      <c r="AB209"/>
      <c r="AC209" s="1"/>
    </row>
    <row r="210" spans="1:29" s="14" customFormat="1">
      <c r="A210" s="1"/>
      <c r="B210" s="1"/>
      <c r="C210" s="1"/>
      <c r="D210" s="12"/>
      <c r="F210" s="2"/>
      <c r="G210" s="2"/>
      <c r="H210" s="9"/>
      <c r="I210" s="31"/>
      <c r="J210" s="32"/>
      <c r="K210" s="9"/>
      <c r="L210" s="9"/>
      <c r="M210" s="9"/>
      <c r="N210" s="31"/>
      <c r="O210" s="32"/>
      <c r="P210" s="9"/>
      <c r="Q210" s="9"/>
      <c r="R210" s="9"/>
      <c r="S210" s="31"/>
      <c r="T210" s="32"/>
      <c r="U210" s="9"/>
      <c r="V210" s="9"/>
      <c r="W210" s="33"/>
      <c r="X210" s="34"/>
      <c r="Y210"/>
      <c r="Z210"/>
      <c r="AA210"/>
      <c r="AB210"/>
      <c r="AC210" s="1"/>
    </row>
    <row r="211" spans="1:29" s="14" customFormat="1">
      <c r="A211" s="1"/>
      <c r="B211" s="1"/>
      <c r="C211" s="1"/>
      <c r="D211" s="12"/>
      <c r="F211" s="2"/>
      <c r="G211" s="2"/>
      <c r="H211" s="9"/>
      <c r="I211" s="31"/>
      <c r="J211" s="32"/>
      <c r="K211" s="9"/>
      <c r="L211" s="9"/>
      <c r="M211" s="9"/>
      <c r="N211" s="31"/>
      <c r="O211" s="32"/>
      <c r="P211" s="9"/>
      <c r="Q211" s="9"/>
      <c r="R211" s="9"/>
      <c r="S211" s="31"/>
      <c r="T211" s="32"/>
      <c r="U211" s="9"/>
      <c r="V211" s="9"/>
      <c r="W211" s="33"/>
      <c r="X211" s="34"/>
      <c r="Y211"/>
      <c r="Z211"/>
      <c r="AA211"/>
      <c r="AB211"/>
      <c r="AC211" s="1"/>
    </row>
    <row r="212" spans="1:29" s="14" customFormat="1">
      <c r="A212" s="1"/>
      <c r="B212" s="1"/>
      <c r="C212" s="1"/>
      <c r="D212" s="12"/>
      <c r="F212" s="2"/>
      <c r="G212" s="2"/>
      <c r="H212" s="9"/>
      <c r="I212" s="31"/>
      <c r="J212" s="32"/>
      <c r="K212" s="9"/>
      <c r="L212" s="9"/>
      <c r="M212" s="9"/>
      <c r="N212" s="31"/>
      <c r="O212" s="32"/>
      <c r="P212" s="9"/>
      <c r="Q212" s="9"/>
      <c r="R212" s="9"/>
      <c r="S212" s="31"/>
      <c r="T212" s="32"/>
      <c r="U212" s="9"/>
      <c r="V212" s="9"/>
      <c r="W212" s="33"/>
      <c r="X212" s="34"/>
      <c r="Y212"/>
      <c r="Z212"/>
      <c r="AA212"/>
      <c r="AB212"/>
      <c r="AC212" s="1"/>
    </row>
    <row r="213" spans="1:29" s="14" customFormat="1">
      <c r="A213" s="1"/>
      <c r="B213" s="1"/>
      <c r="C213" s="1"/>
      <c r="D213" s="12"/>
      <c r="F213" s="2"/>
      <c r="G213" s="2"/>
      <c r="H213" s="9"/>
      <c r="I213" s="31"/>
      <c r="J213" s="32"/>
      <c r="K213" s="9"/>
      <c r="L213" s="9"/>
      <c r="M213" s="9"/>
      <c r="N213" s="31"/>
      <c r="O213" s="32"/>
      <c r="P213" s="9"/>
      <c r="Q213" s="9"/>
      <c r="R213" s="9"/>
      <c r="S213" s="31"/>
      <c r="T213" s="32"/>
      <c r="U213" s="9"/>
      <c r="V213" s="9"/>
      <c r="W213" s="33"/>
      <c r="X213" s="34"/>
      <c r="Y213"/>
      <c r="Z213"/>
      <c r="AA213"/>
      <c r="AB213"/>
      <c r="AC213" s="1"/>
    </row>
    <row r="214" spans="1:29" s="14" customFormat="1">
      <c r="A214" s="1"/>
      <c r="B214" s="1"/>
      <c r="C214" s="1"/>
      <c r="D214" s="12"/>
      <c r="F214" s="2"/>
      <c r="G214" s="2"/>
      <c r="H214" s="9"/>
      <c r="I214" s="31"/>
      <c r="J214" s="32"/>
      <c r="K214" s="9"/>
      <c r="L214" s="9"/>
      <c r="M214" s="9"/>
      <c r="N214" s="31"/>
      <c r="O214" s="32"/>
      <c r="P214" s="9"/>
      <c r="Q214" s="9"/>
      <c r="R214" s="9"/>
      <c r="S214" s="31"/>
      <c r="T214" s="32"/>
      <c r="U214" s="9"/>
      <c r="V214" s="9"/>
      <c r="W214" s="33"/>
      <c r="X214" s="34"/>
      <c r="Y214"/>
      <c r="Z214"/>
      <c r="AA214"/>
      <c r="AB214"/>
      <c r="AC214" s="1"/>
    </row>
    <row r="215" spans="1:29" s="14" customFormat="1">
      <c r="A215" s="1"/>
      <c r="B215" s="1"/>
      <c r="C215" s="1"/>
      <c r="D215" s="12"/>
      <c r="F215" s="2"/>
      <c r="G215" s="2"/>
      <c r="H215" s="9"/>
      <c r="I215" s="31"/>
      <c r="J215" s="32"/>
      <c r="K215" s="9"/>
      <c r="L215" s="9"/>
      <c r="M215" s="9"/>
      <c r="N215" s="31"/>
      <c r="O215" s="32"/>
      <c r="P215" s="9"/>
      <c r="Q215" s="9"/>
      <c r="R215" s="9"/>
      <c r="S215" s="31"/>
      <c r="T215" s="32"/>
      <c r="U215" s="9"/>
      <c r="V215" s="9"/>
      <c r="W215" s="33"/>
      <c r="X215" s="34"/>
      <c r="Y215"/>
      <c r="Z215"/>
      <c r="AA215"/>
      <c r="AB215"/>
      <c r="AC215" s="1"/>
    </row>
    <row r="216" spans="1:29" s="14" customFormat="1">
      <c r="A216" s="1"/>
      <c r="B216" s="1"/>
      <c r="C216" s="1"/>
      <c r="D216" s="12"/>
      <c r="F216" s="2"/>
      <c r="G216" s="2"/>
      <c r="H216" s="9"/>
      <c r="I216" s="31"/>
      <c r="J216" s="32"/>
      <c r="K216" s="9"/>
      <c r="L216" s="9"/>
      <c r="M216" s="9"/>
      <c r="N216" s="31"/>
      <c r="O216" s="32"/>
      <c r="P216" s="9"/>
      <c r="Q216" s="9"/>
      <c r="R216" s="9"/>
      <c r="S216" s="31"/>
      <c r="T216" s="32"/>
      <c r="U216" s="9"/>
      <c r="V216" s="9"/>
      <c r="W216" s="33"/>
      <c r="X216" s="34"/>
      <c r="Y216"/>
      <c r="Z216"/>
      <c r="AA216"/>
      <c r="AB216"/>
      <c r="AC216" s="1"/>
    </row>
    <row r="217" spans="1:29" s="14" customFormat="1">
      <c r="A217" s="1"/>
      <c r="B217" s="1"/>
      <c r="C217" s="1"/>
      <c r="D217" s="12"/>
      <c r="F217" s="2"/>
      <c r="G217" s="2"/>
      <c r="H217" s="9"/>
      <c r="I217" s="31"/>
      <c r="J217" s="32"/>
      <c r="K217" s="9"/>
      <c r="L217" s="9"/>
      <c r="M217" s="9"/>
      <c r="N217" s="31"/>
      <c r="O217" s="32"/>
      <c r="P217" s="9"/>
      <c r="Q217" s="9"/>
      <c r="R217" s="9"/>
      <c r="S217" s="31"/>
      <c r="T217" s="32"/>
      <c r="U217" s="9"/>
      <c r="V217" s="9"/>
      <c r="W217" s="33"/>
      <c r="X217" s="34"/>
      <c r="Y217"/>
      <c r="Z217"/>
      <c r="AA217"/>
      <c r="AB217"/>
      <c r="AC217" s="1"/>
    </row>
    <row r="218" spans="1:29" s="14" customFormat="1">
      <c r="A218" s="1"/>
      <c r="B218" s="1"/>
      <c r="C218" s="1"/>
      <c r="D218" s="12"/>
      <c r="F218" s="2"/>
      <c r="G218" s="2"/>
      <c r="H218" s="9"/>
      <c r="I218" s="31"/>
      <c r="J218" s="32"/>
      <c r="K218" s="9"/>
      <c r="L218" s="9"/>
      <c r="M218" s="9"/>
      <c r="N218" s="31"/>
      <c r="O218" s="32"/>
      <c r="P218" s="9"/>
      <c r="Q218" s="9"/>
      <c r="R218" s="9"/>
      <c r="S218" s="31"/>
      <c r="T218" s="32"/>
      <c r="U218" s="9"/>
      <c r="V218" s="9"/>
      <c r="W218" s="33"/>
      <c r="X218" s="34"/>
      <c r="Y218"/>
      <c r="Z218"/>
      <c r="AA218"/>
      <c r="AB218"/>
      <c r="AC218" s="1"/>
    </row>
    <row r="219" spans="1:29" s="14" customFormat="1">
      <c r="A219" s="1"/>
      <c r="B219" s="1"/>
      <c r="C219" s="1"/>
      <c r="D219" s="12"/>
      <c r="F219" s="2"/>
      <c r="G219" s="2"/>
      <c r="H219" s="9"/>
      <c r="I219" s="31"/>
      <c r="J219" s="32"/>
      <c r="K219" s="9"/>
      <c r="L219" s="9"/>
      <c r="M219" s="9"/>
      <c r="N219" s="31"/>
      <c r="O219" s="32"/>
      <c r="P219" s="9"/>
      <c r="Q219" s="9"/>
      <c r="R219" s="9"/>
      <c r="S219" s="31"/>
      <c r="T219" s="32"/>
      <c r="U219" s="9"/>
      <c r="V219" s="9"/>
      <c r="W219" s="33"/>
      <c r="X219" s="34"/>
      <c r="Y219"/>
      <c r="Z219"/>
      <c r="AA219"/>
      <c r="AB219"/>
      <c r="AC219" s="1"/>
    </row>
    <row r="220" spans="1:29" s="14" customFormat="1">
      <c r="A220" s="1"/>
      <c r="B220" s="1"/>
      <c r="C220" s="1"/>
      <c r="D220" s="12"/>
      <c r="F220" s="2"/>
      <c r="G220" s="2"/>
      <c r="H220" s="9"/>
      <c r="I220" s="31"/>
      <c r="J220" s="32"/>
      <c r="K220" s="9"/>
      <c r="L220" s="9"/>
      <c r="M220" s="9"/>
      <c r="N220" s="31"/>
      <c r="O220" s="32"/>
      <c r="P220" s="9"/>
      <c r="Q220" s="9"/>
      <c r="R220" s="9"/>
      <c r="S220" s="31"/>
      <c r="T220" s="32"/>
      <c r="U220" s="9"/>
      <c r="V220" s="9"/>
      <c r="W220" s="33"/>
      <c r="X220" s="34"/>
      <c r="Y220"/>
      <c r="Z220"/>
      <c r="AA220"/>
      <c r="AB220"/>
      <c r="AC220" s="1"/>
    </row>
    <row r="221" spans="1:29" s="14" customFormat="1">
      <c r="A221" s="1"/>
      <c r="B221" s="1"/>
      <c r="C221" s="1"/>
      <c r="D221" s="12"/>
      <c r="F221" s="2"/>
      <c r="G221" s="2"/>
      <c r="H221" s="9"/>
      <c r="I221" s="31"/>
      <c r="J221" s="32"/>
      <c r="K221" s="9"/>
      <c r="L221" s="9"/>
      <c r="M221" s="9"/>
      <c r="N221" s="31"/>
      <c r="O221" s="32"/>
      <c r="P221" s="9"/>
      <c r="Q221" s="9"/>
      <c r="R221" s="9"/>
      <c r="S221" s="31"/>
      <c r="T221" s="32"/>
      <c r="U221" s="9"/>
      <c r="V221" s="9"/>
      <c r="W221" s="33"/>
      <c r="X221" s="34"/>
      <c r="Y221"/>
      <c r="Z221"/>
      <c r="AA221"/>
      <c r="AB221"/>
      <c r="AC221" s="1"/>
    </row>
    <row r="222" spans="1:29" s="14" customFormat="1">
      <c r="A222" s="1"/>
      <c r="B222" s="1"/>
      <c r="C222" s="1"/>
      <c r="D222" s="12"/>
      <c r="F222" s="2"/>
      <c r="G222" s="2"/>
      <c r="H222" s="9"/>
      <c r="I222" s="31"/>
      <c r="J222" s="32"/>
      <c r="K222" s="9"/>
      <c r="L222" s="9"/>
      <c r="M222" s="9"/>
      <c r="N222" s="31"/>
      <c r="O222" s="32"/>
      <c r="P222" s="9"/>
      <c r="Q222" s="9"/>
      <c r="R222" s="9"/>
      <c r="S222" s="31"/>
      <c r="T222" s="32"/>
      <c r="U222" s="9"/>
      <c r="V222" s="9"/>
      <c r="W222" s="33"/>
      <c r="X222" s="34"/>
      <c r="Y222"/>
      <c r="Z222"/>
      <c r="AA222"/>
      <c r="AB222"/>
      <c r="AC222" s="1"/>
    </row>
    <row r="223" spans="1:29" s="14" customFormat="1">
      <c r="A223" s="1"/>
      <c r="B223" s="1"/>
      <c r="C223" s="1"/>
      <c r="D223" s="12"/>
      <c r="F223" s="2"/>
      <c r="G223" s="2"/>
      <c r="H223" s="9"/>
      <c r="I223" s="31"/>
      <c r="J223" s="32"/>
      <c r="K223" s="9"/>
      <c r="L223" s="9"/>
      <c r="M223" s="9"/>
      <c r="N223" s="31"/>
      <c r="O223" s="32"/>
      <c r="P223" s="9"/>
      <c r="Q223" s="9"/>
      <c r="R223" s="9"/>
      <c r="S223" s="31"/>
      <c r="T223" s="32"/>
      <c r="U223" s="9"/>
      <c r="V223" s="9"/>
      <c r="W223" s="33"/>
      <c r="X223" s="34"/>
      <c r="Y223"/>
      <c r="Z223"/>
      <c r="AA223"/>
      <c r="AB223"/>
      <c r="AC223" s="1"/>
    </row>
    <row r="224" spans="1:29" s="14" customFormat="1">
      <c r="A224" s="1"/>
      <c r="B224" s="1"/>
      <c r="C224" s="1"/>
      <c r="D224" s="12"/>
      <c r="F224" s="2"/>
      <c r="G224" s="2"/>
      <c r="H224" s="9"/>
      <c r="I224" s="31"/>
      <c r="J224" s="32"/>
      <c r="K224" s="9"/>
      <c r="L224" s="9"/>
      <c r="M224" s="9"/>
      <c r="N224" s="31"/>
      <c r="O224" s="32"/>
      <c r="P224" s="9"/>
      <c r="Q224" s="9"/>
      <c r="R224" s="9"/>
      <c r="S224" s="31"/>
      <c r="T224" s="32"/>
      <c r="U224" s="9"/>
      <c r="V224" s="9"/>
      <c r="W224" s="33"/>
      <c r="X224" s="34"/>
      <c r="Y224"/>
      <c r="Z224"/>
      <c r="AA224"/>
      <c r="AB224"/>
      <c r="AC224" s="1"/>
    </row>
    <row r="225" spans="1:29" s="14" customFormat="1">
      <c r="A225" s="1"/>
      <c r="B225" s="1"/>
      <c r="C225" s="1"/>
      <c r="D225" s="12"/>
      <c r="F225" s="2"/>
      <c r="G225" s="2"/>
      <c r="H225" s="9"/>
      <c r="I225" s="31"/>
      <c r="J225" s="32"/>
      <c r="K225" s="9"/>
      <c r="L225" s="9"/>
      <c r="M225" s="9"/>
      <c r="N225" s="31"/>
      <c r="O225" s="32"/>
      <c r="P225" s="9"/>
      <c r="Q225" s="9"/>
      <c r="R225" s="9"/>
      <c r="S225" s="31"/>
      <c r="T225" s="32"/>
      <c r="U225" s="9"/>
      <c r="V225" s="9"/>
      <c r="W225" s="33"/>
      <c r="X225" s="34"/>
      <c r="Y225"/>
      <c r="Z225"/>
      <c r="AA225"/>
      <c r="AB225"/>
      <c r="AC225" s="1"/>
    </row>
    <row r="226" spans="1:29" s="14" customFormat="1">
      <c r="A226" s="1"/>
      <c r="B226" s="1"/>
      <c r="C226" s="1"/>
      <c r="D226" s="12"/>
      <c r="F226" s="2"/>
      <c r="G226" s="2"/>
      <c r="H226" s="9"/>
      <c r="I226" s="31"/>
      <c r="J226" s="32"/>
      <c r="K226" s="9"/>
      <c r="L226" s="9"/>
      <c r="M226" s="9"/>
      <c r="N226" s="31"/>
      <c r="O226" s="32"/>
      <c r="P226" s="9"/>
      <c r="Q226" s="9"/>
      <c r="R226" s="9"/>
      <c r="S226" s="31"/>
      <c r="T226" s="32"/>
      <c r="U226" s="9"/>
      <c r="V226" s="9"/>
      <c r="W226" s="33"/>
      <c r="X226" s="34"/>
      <c r="Y226"/>
      <c r="Z226"/>
      <c r="AA226"/>
      <c r="AB226"/>
      <c r="AC226" s="1"/>
    </row>
    <row r="227" spans="1:29" s="14" customFormat="1">
      <c r="A227" s="1"/>
      <c r="B227" s="1"/>
      <c r="C227" s="1"/>
      <c r="D227" s="12"/>
      <c r="F227" s="2"/>
      <c r="G227" s="2"/>
      <c r="H227" s="9"/>
      <c r="I227" s="31"/>
      <c r="J227" s="32"/>
      <c r="K227" s="9"/>
      <c r="L227" s="9"/>
      <c r="M227" s="9"/>
      <c r="N227" s="31"/>
      <c r="O227" s="32"/>
      <c r="P227" s="9"/>
      <c r="Q227" s="9"/>
      <c r="R227" s="9"/>
      <c r="S227" s="31"/>
      <c r="T227" s="32"/>
      <c r="U227" s="9"/>
      <c r="V227" s="9"/>
      <c r="W227" s="33"/>
      <c r="X227" s="34"/>
      <c r="Y227"/>
      <c r="Z227"/>
      <c r="AA227"/>
      <c r="AB227"/>
      <c r="AC227" s="1"/>
    </row>
    <row r="228" spans="1:29" s="14" customFormat="1">
      <c r="A228" s="1"/>
      <c r="B228" s="1"/>
      <c r="C228" s="1"/>
      <c r="D228" s="12"/>
      <c r="F228" s="2"/>
      <c r="G228" s="2"/>
      <c r="H228" s="9"/>
      <c r="I228" s="31"/>
      <c r="J228" s="32"/>
      <c r="K228" s="9"/>
      <c r="L228" s="9"/>
      <c r="M228" s="9"/>
      <c r="N228" s="31"/>
      <c r="O228" s="32"/>
      <c r="P228" s="9"/>
      <c r="Q228" s="9"/>
      <c r="R228" s="9"/>
      <c r="S228" s="31"/>
      <c r="T228" s="32"/>
      <c r="U228" s="9"/>
      <c r="V228" s="9"/>
      <c r="W228" s="33"/>
      <c r="X228" s="34"/>
      <c r="Y228"/>
      <c r="Z228"/>
      <c r="AA228"/>
      <c r="AB228"/>
      <c r="AC228" s="1"/>
    </row>
    <row r="229" spans="1:29" s="14" customFormat="1">
      <c r="A229" s="1"/>
      <c r="B229" s="1"/>
      <c r="C229" s="1"/>
      <c r="D229" s="12"/>
      <c r="F229" s="2"/>
      <c r="G229" s="2"/>
      <c r="H229" s="9"/>
      <c r="I229" s="31"/>
      <c r="J229" s="32"/>
      <c r="K229" s="9"/>
      <c r="L229" s="9"/>
      <c r="M229" s="9"/>
      <c r="N229" s="31"/>
      <c r="O229" s="32"/>
      <c r="P229" s="9"/>
      <c r="Q229" s="9"/>
      <c r="R229" s="9"/>
      <c r="S229" s="31"/>
      <c r="T229" s="32"/>
      <c r="U229" s="9"/>
      <c r="V229" s="9"/>
      <c r="W229" s="33"/>
      <c r="X229" s="34"/>
      <c r="Y229"/>
      <c r="Z229"/>
      <c r="AA229"/>
      <c r="AB229"/>
      <c r="AC229" s="1"/>
    </row>
    <row r="230" spans="1:29" s="14" customFormat="1">
      <c r="A230" s="1"/>
      <c r="B230" s="1"/>
      <c r="C230" s="1"/>
      <c r="D230" s="12"/>
      <c r="F230" s="2"/>
      <c r="G230" s="2"/>
      <c r="H230" s="9"/>
      <c r="I230" s="31"/>
      <c r="J230" s="32"/>
      <c r="K230" s="9"/>
      <c r="L230" s="9"/>
      <c r="M230" s="9"/>
      <c r="N230" s="31"/>
      <c r="O230" s="32"/>
      <c r="P230" s="9"/>
      <c r="Q230" s="9"/>
      <c r="R230" s="9"/>
      <c r="S230" s="31"/>
      <c r="T230" s="32"/>
      <c r="U230" s="9"/>
      <c r="V230" s="9"/>
      <c r="W230" s="33"/>
      <c r="X230" s="34"/>
      <c r="Y230"/>
      <c r="Z230"/>
      <c r="AA230"/>
      <c r="AB230"/>
      <c r="AC230" s="1"/>
    </row>
    <row r="231" spans="1:29" s="14" customFormat="1">
      <c r="A231" s="1"/>
      <c r="B231" s="1"/>
      <c r="C231" s="1"/>
      <c r="D231" s="12"/>
      <c r="F231" s="2"/>
      <c r="G231" s="2"/>
      <c r="H231" s="9"/>
      <c r="I231" s="31"/>
      <c r="J231" s="32"/>
      <c r="K231" s="9"/>
      <c r="L231" s="9"/>
      <c r="M231" s="9"/>
      <c r="N231" s="31"/>
      <c r="O231" s="32"/>
      <c r="P231" s="9"/>
      <c r="Q231" s="9"/>
      <c r="R231" s="9"/>
      <c r="S231" s="31"/>
      <c r="T231" s="32"/>
      <c r="U231" s="9"/>
      <c r="V231" s="9"/>
      <c r="W231" s="33"/>
      <c r="X231" s="34"/>
      <c r="Y231"/>
      <c r="Z231"/>
      <c r="AA231"/>
      <c r="AB231"/>
      <c r="AC231" s="1"/>
    </row>
    <row r="232" spans="1:29" s="14" customFormat="1">
      <c r="A232" s="1"/>
      <c r="B232" s="1"/>
      <c r="C232" s="1"/>
      <c r="D232" s="12"/>
      <c r="F232" s="2"/>
      <c r="G232" s="2"/>
      <c r="H232" s="9"/>
      <c r="I232" s="31"/>
      <c r="J232" s="32"/>
      <c r="K232" s="9"/>
      <c r="L232" s="9"/>
      <c r="M232" s="9"/>
      <c r="N232" s="31"/>
      <c r="O232" s="32"/>
      <c r="P232" s="9"/>
      <c r="Q232" s="9"/>
      <c r="R232" s="9"/>
      <c r="S232" s="31"/>
      <c r="T232" s="32"/>
      <c r="U232" s="9"/>
      <c r="V232" s="9"/>
      <c r="W232" s="33"/>
      <c r="X232" s="34"/>
      <c r="Y232"/>
      <c r="Z232"/>
      <c r="AA232"/>
      <c r="AB232"/>
      <c r="AC232" s="1"/>
    </row>
    <row r="233" spans="1:29" s="14" customFormat="1">
      <c r="A233" s="1"/>
      <c r="B233" s="1"/>
      <c r="C233" s="1"/>
      <c r="D233" s="12"/>
      <c r="F233" s="2"/>
      <c r="G233" s="2"/>
      <c r="H233" s="9"/>
      <c r="I233" s="31"/>
      <c r="J233" s="32"/>
      <c r="K233" s="9"/>
      <c r="L233" s="9"/>
      <c r="M233" s="9"/>
      <c r="N233" s="31"/>
      <c r="O233" s="32"/>
      <c r="P233" s="9"/>
      <c r="Q233" s="9"/>
      <c r="R233" s="9"/>
      <c r="S233" s="31"/>
      <c r="T233" s="32"/>
      <c r="U233" s="9"/>
      <c r="V233" s="9"/>
      <c r="W233" s="33"/>
      <c r="X233" s="34"/>
      <c r="Y233"/>
      <c r="Z233"/>
      <c r="AA233"/>
      <c r="AB233"/>
      <c r="AC233" s="1"/>
    </row>
    <row r="234" spans="1:29" s="14" customFormat="1">
      <c r="A234" s="1"/>
      <c r="B234" s="1"/>
      <c r="C234" s="1"/>
      <c r="D234" s="12"/>
      <c r="F234" s="2"/>
      <c r="G234" s="2"/>
      <c r="H234" s="9"/>
      <c r="I234" s="31"/>
      <c r="J234" s="32"/>
      <c r="K234" s="9"/>
      <c r="L234" s="9"/>
      <c r="M234" s="9"/>
      <c r="N234" s="31"/>
      <c r="O234" s="32"/>
      <c r="P234" s="9"/>
      <c r="Q234" s="9"/>
      <c r="R234" s="9"/>
      <c r="S234" s="31"/>
      <c r="T234" s="32"/>
      <c r="U234" s="9"/>
      <c r="V234" s="9"/>
      <c r="W234" s="33"/>
      <c r="X234" s="34"/>
      <c r="Y234"/>
      <c r="Z234"/>
      <c r="AA234"/>
      <c r="AB234"/>
      <c r="AC234" s="1"/>
    </row>
    <row r="235" spans="1:29" s="14" customFormat="1">
      <c r="A235" s="1"/>
      <c r="B235" s="1"/>
      <c r="C235" s="1"/>
      <c r="D235" s="12"/>
      <c r="F235" s="2"/>
      <c r="G235" s="2"/>
      <c r="H235" s="9"/>
      <c r="I235" s="31"/>
      <c r="J235" s="32"/>
      <c r="K235" s="9"/>
      <c r="L235" s="9"/>
      <c r="M235" s="9"/>
      <c r="N235" s="31"/>
      <c r="O235" s="32"/>
      <c r="P235" s="9"/>
      <c r="Q235" s="9"/>
      <c r="R235" s="9"/>
      <c r="S235" s="31"/>
      <c r="T235" s="32"/>
      <c r="U235" s="9"/>
      <c r="V235" s="9"/>
      <c r="W235" s="33"/>
      <c r="X235" s="34"/>
      <c r="Y235"/>
      <c r="Z235"/>
      <c r="AA235"/>
      <c r="AB235"/>
      <c r="AC235" s="1"/>
    </row>
    <row r="236" spans="1:29" s="14" customFormat="1">
      <c r="A236" s="1"/>
      <c r="B236" s="1"/>
      <c r="C236" s="1"/>
      <c r="D236" s="12"/>
      <c r="F236" s="2"/>
      <c r="G236" s="2"/>
      <c r="H236" s="9"/>
      <c r="I236" s="31"/>
      <c r="J236" s="32"/>
      <c r="K236" s="9"/>
      <c r="L236" s="9"/>
      <c r="M236" s="9"/>
      <c r="N236" s="31"/>
      <c r="O236" s="32"/>
      <c r="P236" s="9"/>
      <c r="Q236" s="9"/>
      <c r="R236" s="9"/>
      <c r="S236" s="31"/>
      <c r="T236" s="32"/>
      <c r="U236" s="9"/>
      <c r="V236" s="9"/>
      <c r="W236" s="33"/>
      <c r="X236" s="34"/>
      <c r="Y236"/>
      <c r="Z236"/>
      <c r="AA236"/>
      <c r="AB236"/>
      <c r="AC236" s="1"/>
    </row>
    <row r="237" spans="1:29" s="14" customFormat="1">
      <c r="A237" s="1"/>
      <c r="B237" s="1"/>
      <c r="C237" s="1"/>
      <c r="D237" s="12"/>
      <c r="F237" s="2"/>
      <c r="G237" s="2"/>
      <c r="H237" s="9"/>
      <c r="I237" s="31"/>
      <c r="J237" s="32"/>
      <c r="K237" s="9"/>
      <c r="L237" s="9"/>
      <c r="M237" s="9"/>
      <c r="N237" s="31"/>
      <c r="O237" s="32"/>
      <c r="P237" s="9"/>
      <c r="Q237" s="9"/>
      <c r="R237" s="9"/>
      <c r="S237" s="31"/>
      <c r="T237" s="32"/>
      <c r="U237" s="9"/>
      <c r="V237" s="9"/>
      <c r="W237" s="33"/>
      <c r="X237" s="34"/>
      <c r="Y237"/>
      <c r="Z237"/>
      <c r="AA237"/>
      <c r="AB237"/>
      <c r="AC237" s="1"/>
    </row>
    <row r="238" spans="1:29" s="14" customFormat="1">
      <c r="A238" s="1"/>
      <c r="B238" s="1"/>
      <c r="C238" s="1"/>
      <c r="D238" s="12"/>
      <c r="F238" s="2"/>
      <c r="G238" s="2"/>
      <c r="H238" s="9"/>
      <c r="I238" s="31"/>
      <c r="J238" s="32"/>
      <c r="K238" s="9"/>
      <c r="L238" s="9"/>
      <c r="M238" s="9"/>
      <c r="N238" s="31"/>
      <c r="O238" s="32"/>
      <c r="P238" s="9"/>
      <c r="Q238" s="9"/>
      <c r="R238" s="9"/>
      <c r="S238" s="31"/>
      <c r="T238" s="32"/>
      <c r="U238" s="9"/>
      <c r="V238" s="9"/>
      <c r="W238" s="33"/>
      <c r="X238" s="34"/>
      <c r="Y238"/>
      <c r="Z238"/>
      <c r="AA238"/>
      <c r="AB238"/>
      <c r="AC238" s="1"/>
    </row>
    <row r="239" spans="1:29" s="14" customFormat="1">
      <c r="A239" s="1"/>
      <c r="B239" s="1"/>
      <c r="C239" s="1"/>
      <c r="D239" s="12"/>
      <c r="F239" s="2"/>
      <c r="G239" s="2"/>
      <c r="H239" s="9"/>
      <c r="I239" s="31"/>
      <c r="J239" s="32"/>
      <c r="K239" s="9"/>
      <c r="L239" s="9"/>
      <c r="M239" s="9"/>
      <c r="N239" s="31"/>
      <c r="O239" s="32"/>
      <c r="P239" s="9"/>
      <c r="Q239" s="9"/>
      <c r="R239" s="9"/>
      <c r="S239" s="31"/>
      <c r="T239" s="32"/>
      <c r="U239" s="9"/>
      <c r="V239" s="9"/>
      <c r="W239" s="33"/>
      <c r="X239" s="34"/>
      <c r="Y239"/>
      <c r="Z239"/>
      <c r="AA239"/>
      <c r="AB239"/>
      <c r="AC239" s="1"/>
    </row>
    <row r="240" spans="1:29" s="14" customFormat="1">
      <c r="A240" s="1"/>
      <c r="B240" s="1"/>
      <c r="C240" s="1"/>
      <c r="D240" s="12"/>
      <c r="F240" s="2"/>
      <c r="G240" s="2"/>
      <c r="H240" s="9"/>
      <c r="I240" s="31"/>
      <c r="J240" s="32"/>
      <c r="K240" s="9"/>
      <c r="L240" s="9"/>
      <c r="M240" s="9"/>
      <c r="N240" s="31"/>
      <c r="O240" s="32"/>
      <c r="P240" s="9"/>
      <c r="Q240" s="9"/>
      <c r="R240" s="9"/>
      <c r="S240" s="31"/>
      <c r="T240" s="32"/>
      <c r="U240" s="9"/>
      <c r="V240" s="9"/>
      <c r="W240" s="33"/>
      <c r="X240" s="34"/>
      <c r="Y240"/>
      <c r="Z240"/>
      <c r="AA240"/>
      <c r="AB240"/>
      <c r="AC240" s="1"/>
    </row>
    <row r="241" spans="1:29" s="14" customFormat="1">
      <c r="A241" s="1"/>
      <c r="B241" s="1"/>
      <c r="C241" s="1"/>
      <c r="D241" s="12"/>
      <c r="F241" s="2"/>
      <c r="G241" s="2"/>
      <c r="H241" s="9"/>
      <c r="I241" s="31"/>
      <c r="J241" s="32"/>
      <c r="K241" s="9"/>
      <c r="L241" s="9"/>
      <c r="M241" s="9"/>
      <c r="N241" s="31"/>
      <c r="O241" s="32"/>
      <c r="P241" s="9"/>
      <c r="Q241" s="9"/>
      <c r="R241" s="9"/>
      <c r="S241" s="31"/>
      <c r="T241" s="32"/>
      <c r="U241" s="9"/>
      <c r="V241" s="9"/>
      <c r="W241" s="33"/>
      <c r="X241" s="34"/>
      <c r="Y241"/>
      <c r="Z241"/>
      <c r="AA241"/>
      <c r="AB241"/>
      <c r="AC241" s="1"/>
    </row>
    <row r="242" spans="1:29" s="14" customFormat="1">
      <c r="A242" s="1"/>
      <c r="B242" s="1"/>
      <c r="C242" s="1"/>
      <c r="D242" s="12"/>
      <c r="F242" s="2"/>
      <c r="G242" s="2"/>
      <c r="H242" s="9"/>
      <c r="I242" s="31"/>
      <c r="J242" s="32"/>
      <c r="K242" s="9"/>
      <c r="L242" s="9"/>
      <c r="M242" s="9"/>
      <c r="N242" s="31"/>
      <c r="O242" s="32"/>
      <c r="P242" s="9"/>
      <c r="Q242" s="9"/>
      <c r="R242" s="9"/>
      <c r="S242" s="31"/>
      <c r="T242" s="32"/>
      <c r="U242" s="9"/>
      <c r="V242" s="9"/>
      <c r="W242" s="33"/>
      <c r="X242" s="34"/>
      <c r="Y242"/>
      <c r="Z242"/>
      <c r="AA242"/>
      <c r="AB242"/>
      <c r="AC242" s="1"/>
    </row>
    <row r="243" spans="1:29" s="14" customFormat="1">
      <c r="A243" s="1"/>
      <c r="B243" s="1"/>
      <c r="C243" s="1"/>
      <c r="D243" s="12"/>
      <c r="F243" s="2"/>
      <c r="G243" s="2"/>
      <c r="H243" s="9"/>
      <c r="I243" s="31"/>
      <c r="J243" s="32"/>
      <c r="K243" s="9"/>
      <c r="L243" s="9"/>
      <c r="M243" s="9"/>
      <c r="N243" s="31"/>
      <c r="O243" s="32"/>
      <c r="P243" s="9"/>
      <c r="Q243" s="9"/>
      <c r="R243" s="9"/>
      <c r="S243" s="31"/>
      <c r="T243" s="32"/>
      <c r="U243" s="9"/>
      <c r="V243" s="9"/>
      <c r="W243" s="33"/>
      <c r="X243" s="34"/>
      <c r="Y243"/>
      <c r="Z243"/>
      <c r="AA243"/>
      <c r="AB243"/>
      <c r="AC243" s="1"/>
    </row>
    <row r="244" spans="1:29" s="14" customFormat="1">
      <c r="A244" s="1"/>
      <c r="B244" s="1"/>
      <c r="C244" s="1"/>
      <c r="D244" s="12"/>
      <c r="F244" s="2"/>
      <c r="G244" s="2"/>
      <c r="H244" s="9"/>
      <c r="I244" s="31"/>
      <c r="J244" s="32"/>
      <c r="K244" s="9"/>
      <c r="L244" s="9"/>
      <c r="M244" s="9"/>
      <c r="N244" s="31"/>
      <c r="O244" s="32"/>
      <c r="P244" s="9"/>
      <c r="Q244" s="9"/>
      <c r="R244" s="9"/>
      <c r="S244" s="31"/>
      <c r="T244" s="32"/>
      <c r="U244" s="9"/>
      <c r="V244" s="9"/>
      <c r="W244" s="33"/>
      <c r="X244" s="34"/>
      <c r="Y244"/>
      <c r="Z244"/>
      <c r="AA244"/>
      <c r="AB244"/>
      <c r="AC244" s="1"/>
    </row>
    <row r="245" spans="1:29" s="14" customFormat="1">
      <c r="A245" s="1"/>
      <c r="B245" s="1"/>
      <c r="C245" s="1"/>
      <c r="D245" s="12"/>
      <c r="F245" s="2"/>
      <c r="G245" s="2"/>
      <c r="H245" s="9"/>
      <c r="I245" s="31"/>
      <c r="J245" s="32"/>
      <c r="K245" s="9"/>
      <c r="L245" s="9"/>
      <c r="M245" s="9"/>
      <c r="N245" s="31"/>
      <c r="O245" s="32"/>
      <c r="P245" s="9"/>
      <c r="Q245" s="9"/>
      <c r="R245" s="9"/>
      <c r="S245" s="31"/>
      <c r="T245" s="32"/>
      <c r="U245" s="9"/>
      <c r="V245" s="9"/>
      <c r="W245" s="33"/>
      <c r="X245" s="34"/>
      <c r="Y245"/>
      <c r="Z245"/>
      <c r="AA245"/>
      <c r="AB245"/>
      <c r="AC245" s="1"/>
    </row>
    <row r="246" spans="1:29" s="14" customFormat="1">
      <c r="A246" s="1"/>
      <c r="B246" s="1"/>
      <c r="C246" s="1"/>
      <c r="D246" s="12"/>
      <c r="F246" s="2"/>
      <c r="G246" s="2"/>
      <c r="H246" s="9"/>
      <c r="I246" s="31"/>
      <c r="J246" s="32"/>
      <c r="K246" s="9"/>
      <c r="L246" s="9"/>
      <c r="M246" s="9"/>
      <c r="N246" s="31"/>
      <c r="O246" s="32"/>
      <c r="P246" s="9"/>
      <c r="Q246" s="9"/>
      <c r="R246" s="9"/>
      <c r="S246" s="31"/>
      <c r="T246" s="32"/>
      <c r="U246" s="9"/>
      <c r="V246" s="9"/>
      <c r="W246" s="33"/>
      <c r="X246" s="34"/>
      <c r="Y246"/>
      <c r="Z246"/>
      <c r="AA246"/>
      <c r="AB246"/>
      <c r="AC246" s="1"/>
    </row>
    <row r="247" spans="1:29" s="14" customFormat="1">
      <c r="A247" s="1"/>
      <c r="B247" s="1"/>
      <c r="C247" s="1"/>
      <c r="D247" s="12"/>
      <c r="F247" s="2"/>
      <c r="G247" s="2"/>
      <c r="H247" s="9"/>
      <c r="I247" s="31"/>
      <c r="J247" s="32"/>
      <c r="K247" s="9"/>
      <c r="L247" s="9"/>
      <c r="M247" s="9"/>
      <c r="N247" s="31"/>
      <c r="O247" s="32"/>
      <c r="P247" s="9"/>
      <c r="Q247" s="9"/>
      <c r="R247" s="9"/>
      <c r="S247" s="31"/>
      <c r="T247" s="32"/>
      <c r="U247" s="9"/>
      <c r="V247" s="9"/>
      <c r="W247" s="33"/>
      <c r="X247" s="34"/>
      <c r="Y247"/>
      <c r="Z247"/>
      <c r="AA247"/>
      <c r="AB247"/>
      <c r="AC247" s="1"/>
    </row>
    <row r="248" spans="1:29" s="14" customFormat="1">
      <c r="A248" s="1"/>
      <c r="B248" s="1"/>
      <c r="C248" s="1"/>
      <c r="D248" s="12"/>
      <c r="F248" s="2"/>
      <c r="G248" s="2"/>
      <c r="H248" s="9"/>
      <c r="I248" s="31"/>
      <c r="J248" s="32"/>
      <c r="K248" s="9"/>
      <c r="L248" s="9"/>
      <c r="M248" s="9"/>
      <c r="N248" s="31"/>
      <c r="O248" s="32"/>
      <c r="P248" s="9"/>
      <c r="Q248" s="9"/>
      <c r="R248" s="9"/>
      <c r="S248" s="31"/>
      <c r="T248" s="32"/>
      <c r="U248" s="9"/>
      <c r="V248" s="9"/>
      <c r="W248" s="33"/>
      <c r="X248" s="34"/>
      <c r="Y248"/>
      <c r="Z248"/>
      <c r="AA248"/>
      <c r="AB248"/>
      <c r="AC248" s="1"/>
    </row>
    <row r="249" spans="1:29" s="14" customFormat="1">
      <c r="A249" s="1"/>
      <c r="B249" s="1"/>
      <c r="C249" s="1"/>
      <c r="D249" s="12"/>
      <c r="F249" s="2"/>
      <c r="G249" s="2"/>
      <c r="H249" s="9"/>
      <c r="I249" s="31"/>
      <c r="J249" s="32"/>
      <c r="K249" s="9"/>
      <c r="L249" s="9"/>
      <c r="M249" s="9"/>
      <c r="N249" s="31"/>
      <c r="O249" s="32"/>
      <c r="P249" s="9"/>
      <c r="Q249" s="9"/>
      <c r="R249" s="9"/>
      <c r="S249" s="31"/>
      <c r="T249" s="32"/>
      <c r="U249" s="9"/>
      <c r="V249" s="9"/>
      <c r="W249" s="33"/>
      <c r="X249" s="34"/>
      <c r="Y249"/>
      <c r="Z249"/>
      <c r="AA249"/>
      <c r="AB249"/>
      <c r="AC249" s="1"/>
    </row>
    <row r="250" spans="1:29" s="14" customFormat="1">
      <c r="A250" s="1"/>
      <c r="B250" s="1"/>
      <c r="C250" s="1"/>
      <c r="D250" s="12"/>
      <c r="F250" s="2"/>
      <c r="G250" s="2"/>
      <c r="H250" s="9"/>
      <c r="I250" s="31"/>
      <c r="J250" s="32"/>
      <c r="K250" s="9"/>
      <c r="L250" s="9"/>
      <c r="M250" s="9"/>
      <c r="N250" s="31"/>
      <c r="O250" s="32"/>
      <c r="P250" s="9"/>
      <c r="Q250" s="9"/>
      <c r="R250" s="9"/>
      <c r="S250" s="31"/>
      <c r="T250" s="32"/>
      <c r="U250" s="9"/>
      <c r="V250" s="9"/>
      <c r="W250" s="33"/>
      <c r="X250" s="34"/>
      <c r="Y250"/>
      <c r="Z250"/>
      <c r="AA250"/>
      <c r="AB250"/>
      <c r="AC250" s="1"/>
    </row>
    <row r="251" spans="1:29" s="14" customFormat="1">
      <c r="A251" s="1"/>
      <c r="B251" s="1"/>
      <c r="C251" s="1"/>
      <c r="D251" s="12"/>
      <c r="F251" s="2"/>
      <c r="G251" s="2"/>
      <c r="H251" s="9"/>
      <c r="I251" s="31"/>
      <c r="J251" s="32"/>
      <c r="K251" s="9"/>
      <c r="L251" s="9"/>
      <c r="M251" s="9"/>
      <c r="N251" s="31"/>
      <c r="O251" s="32"/>
      <c r="P251" s="9"/>
      <c r="Q251" s="9"/>
      <c r="R251" s="9"/>
      <c r="S251" s="31"/>
      <c r="T251" s="32"/>
      <c r="U251" s="9"/>
      <c r="V251" s="9"/>
      <c r="W251" s="33"/>
      <c r="X251" s="34"/>
      <c r="Y251"/>
      <c r="Z251"/>
      <c r="AA251"/>
      <c r="AB251"/>
      <c r="AC251" s="1"/>
    </row>
    <row r="252" spans="1:29" s="14" customFormat="1">
      <c r="A252" s="1"/>
      <c r="B252" s="1"/>
      <c r="C252" s="1"/>
      <c r="D252" s="12"/>
      <c r="F252" s="2"/>
      <c r="G252" s="2"/>
      <c r="H252" s="9"/>
      <c r="I252" s="31"/>
      <c r="J252" s="32"/>
      <c r="K252" s="9"/>
      <c r="L252" s="9"/>
      <c r="M252" s="9"/>
      <c r="N252" s="31"/>
      <c r="O252" s="32"/>
      <c r="P252" s="9"/>
      <c r="Q252" s="9"/>
      <c r="R252" s="9"/>
      <c r="S252" s="31"/>
      <c r="T252" s="32"/>
      <c r="U252" s="9"/>
      <c r="V252" s="9"/>
      <c r="W252" s="33"/>
      <c r="X252" s="34"/>
      <c r="Y252"/>
      <c r="Z252"/>
      <c r="AA252"/>
      <c r="AB252"/>
      <c r="AC252" s="1"/>
    </row>
    <row r="253" spans="1:29" s="14" customFormat="1">
      <c r="A253" s="1"/>
      <c r="B253" s="1"/>
      <c r="C253" s="1"/>
      <c r="D253" s="12"/>
      <c r="F253" s="2"/>
      <c r="G253" s="2"/>
      <c r="H253" s="9"/>
      <c r="I253" s="31"/>
      <c r="J253" s="32"/>
      <c r="K253" s="9"/>
      <c r="L253" s="9"/>
      <c r="M253" s="9"/>
      <c r="N253" s="31"/>
      <c r="O253" s="32"/>
      <c r="P253" s="9"/>
      <c r="Q253" s="9"/>
      <c r="R253" s="9"/>
      <c r="S253" s="31"/>
      <c r="T253" s="32"/>
      <c r="U253" s="9"/>
      <c r="V253" s="9"/>
      <c r="W253" s="33"/>
      <c r="X253" s="34"/>
      <c r="Y253"/>
      <c r="Z253"/>
      <c r="AA253"/>
      <c r="AB253"/>
      <c r="AC253" s="1"/>
    </row>
    <row r="254" spans="1:29" s="14" customFormat="1">
      <c r="A254" s="1"/>
      <c r="B254" s="1"/>
      <c r="C254" s="1"/>
      <c r="D254" s="12"/>
      <c r="F254" s="2"/>
      <c r="G254" s="2"/>
      <c r="H254" s="9"/>
      <c r="I254" s="31"/>
      <c r="J254" s="32"/>
      <c r="K254" s="9"/>
      <c r="L254" s="9"/>
      <c r="M254" s="9"/>
      <c r="N254" s="31"/>
      <c r="O254" s="32"/>
      <c r="P254" s="9"/>
      <c r="Q254" s="9"/>
      <c r="R254" s="9"/>
      <c r="S254" s="31"/>
      <c r="T254" s="32"/>
      <c r="U254" s="9"/>
      <c r="V254" s="9"/>
      <c r="W254" s="33"/>
      <c r="X254" s="34"/>
      <c r="Y254"/>
      <c r="Z254"/>
      <c r="AA254"/>
      <c r="AB254"/>
      <c r="AC254" s="1"/>
    </row>
    <row r="255" spans="1:29" s="14" customFormat="1">
      <c r="A255" s="1"/>
      <c r="B255" s="1"/>
      <c r="C255" s="1"/>
      <c r="D255" s="12"/>
      <c r="F255" s="2"/>
      <c r="G255" s="2"/>
      <c r="H255" s="9"/>
      <c r="I255" s="31"/>
      <c r="J255" s="32"/>
      <c r="K255" s="9"/>
      <c r="L255" s="9"/>
      <c r="M255" s="9"/>
      <c r="N255" s="31"/>
      <c r="O255" s="32"/>
      <c r="P255" s="9"/>
      <c r="Q255" s="9"/>
      <c r="R255" s="9"/>
      <c r="S255" s="31"/>
      <c r="T255" s="32"/>
      <c r="U255" s="9"/>
      <c r="V255" s="9"/>
      <c r="W255" s="33"/>
      <c r="X255" s="34"/>
      <c r="Y255"/>
      <c r="Z255"/>
      <c r="AA255"/>
      <c r="AB255"/>
      <c r="AC255" s="1"/>
    </row>
    <row r="256" spans="1:29" s="14" customFormat="1">
      <c r="A256" s="1"/>
      <c r="B256" s="1"/>
      <c r="C256" s="1"/>
      <c r="D256" s="12"/>
      <c r="F256" s="2"/>
      <c r="G256" s="2"/>
      <c r="H256" s="9"/>
      <c r="I256" s="31"/>
      <c r="J256" s="32"/>
      <c r="K256" s="9"/>
      <c r="L256" s="9"/>
      <c r="M256" s="9"/>
      <c r="N256" s="31"/>
      <c r="O256" s="32"/>
      <c r="P256" s="9"/>
      <c r="Q256" s="9"/>
      <c r="R256" s="9"/>
      <c r="S256" s="31"/>
      <c r="T256" s="32"/>
      <c r="U256" s="9"/>
      <c r="V256" s="9"/>
      <c r="W256" s="33"/>
      <c r="X256" s="34"/>
      <c r="Y256"/>
      <c r="Z256"/>
      <c r="AA256"/>
      <c r="AB256"/>
      <c r="AC256" s="1"/>
    </row>
    <row r="257" spans="1:29" s="14" customFormat="1">
      <c r="A257" s="1"/>
      <c r="B257" s="1"/>
      <c r="C257" s="1"/>
      <c r="D257" s="12"/>
      <c r="F257" s="2"/>
      <c r="G257" s="2"/>
      <c r="H257" s="9"/>
      <c r="I257" s="31"/>
      <c r="J257" s="32"/>
      <c r="K257" s="9"/>
      <c r="L257" s="9"/>
      <c r="M257" s="9"/>
      <c r="N257" s="31"/>
      <c r="O257" s="32"/>
      <c r="P257" s="9"/>
      <c r="Q257" s="9"/>
      <c r="R257" s="9"/>
      <c r="S257" s="31"/>
      <c r="T257" s="32"/>
      <c r="U257" s="9"/>
      <c r="V257" s="9"/>
      <c r="W257" s="33"/>
      <c r="X257" s="34"/>
      <c r="Y257"/>
      <c r="Z257"/>
      <c r="AA257"/>
      <c r="AB257"/>
      <c r="AC257" s="1"/>
    </row>
    <row r="258" spans="1:29" s="14" customFormat="1">
      <c r="A258" s="1"/>
      <c r="B258" s="1"/>
      <c r="C258" s="1"/>
      <c r="D258" s="12"/>
      <c r="F258" s="2"/>
      <c r="G258" s="2"/>
      <c r="H258" s="9"/>
      <c r="I258" s="31"/>
      <c r="J258" s="32"/>
      <c r="K258" s="9"/>
      <c r="L258" s="9"/>
      <c r="M258" s="9"/>
      <c r="N258" s="31"/>
      <c r="O258" s="32"/>
      <c r="P258" s="9"/>
      <c r="Q258" s="9"/>
      <c r="R258" s="9"/>
      <c r="S258" s="31"/>
      <c r="T258" s="32"/>
      <c r="U258" s="9"/>
      <c r="V258" s="9"/>
      <c r="W258" s="33"/>
      <c r="X258" s="34"/>
      <c r="Y258"/>
      <c r="Z258"/>
      <c r="AA258"/>
      <c r="AB258"/>
      <c r="AC258" s="1"/>
    </row>
    <row r="259" spans="1:29" s="14" customFormat="1">
      <c r="A259" s="1"/>
      <c r="B259" s="1"/>
      <c r="C259" s="1"/>
      <c r="D259" s="12"/>
      <c r="F259" s="2"/>
      <c r="G259" s="2"/>
      <c r="H259" s="9"/>
      <c r="I259" s="31"/>
      <c r="J259" s="32"/>
      <c r="K259" s="9"/>
      <c r="L259" s="9"/>
      <c r="M259" s="9"/>
      <c r="N259" s="31"/>
      <c r="O259" s="32"/>
      <c r="P259" s="9"/>
      <c r="Q259" s="9"/>
      <c r="R259" s="9"/>
      <c r="S259" s="31"/>
      <c r="T259" s="32"/>
      <c r="U259" s="9"/>
      <c r="V259" s="9"/>
      <c r="W259" s="33"/>
      <c r="X259" s="34"/>
      <c r="Y259"/>
      <c r="Z259"/>
      <c r="AA259"/>
      <c r="AB259"/>
      <c r="AC259" s="1"/>
    </row>
    <row r="260" spans="1:29" s="14" customFormat="1">
      <c r="A260" s="1"/>
      <c r="B260" s="1"/>
      <c r="C260" s="1"/>
      <c r="D260" s="12"/>
      <c r="F260" s="2"/>
      <c r="G260" s="2"/>
      <c r="H260" s="9"/>
      <c r="I260" s="31"/>
      <c r="J260" s="32"/>
      <c r="K260" s="9"/>
      <c r="L260" s="9"/>
      <c r="M260" s="9"/>
      <c r="N260" s="31"/>
      <c r="O260" s="32"/>
      <c r="P260" s="9"/>
      <c r="Q260" s="9"/>
      <c r="R260" s="9"/>
      <c r="S260" s="31"/>
      <c r="T260" s="32"/>
      <c r="U260" s="9"/>
      <c r="V260" s="9"/>
      <c r="W260" s="33"/>
      <c r="X260" s="34"/>
      <c r="Y260"/>
      <c r="Z260"/>
      <c r="AA260"/>
      <c r="AB260"/>
      <c r="AC260" s="1"/>
    </row>
    <row r="261" spans="1:29" s="14" customFormat="1">
      <c r="A261" s="1"/>
      <c r="B261" s="1"/>
      <c r="C261" s="1"/>
      <c r="D261" s="12"/>
      <c r="F261" s="2"/>
      <c r="G261" s="2"/>
      <c r="H261" s="9"/>
      <c r="I261" s="31"/>
      <c r="J261" s="32"/>
      <c r="K261" s="9"/>
      <c r="L261" s="9"/>
      <c r="M261" s="9"/>
      <c r="N261" s="31"/>
      <c r="O261" s="32"/>
      <c r="P261" s="9"/>
      <c r="Q261" s="9"/>
      <c r="R261" s="9"/>
      <c r="S261" s="31"/>
      <c r="T261" s="32"/>
      <c r="U261" s="9"/>
      <c r="V261" s="9"/>
      <c r="W261" s="33"/>
      <c r="X261" s="34"/>
      <c r="Y261"/>
      <c r="Z261"/>
      <c r="AA261"/>
      <c r="AB261"/>
      <c r="AC261" s="1"/>
    </row>
    <row r="262" spans="1:29" s="14" customFormat="1">
      <c r="A262" s="1"/>
      <c r="B262" s="1"/>
      <c r="C262" s="1"/>
      <c r="D262" s="12"/>
      <c r="F262" s="2"/>
      <c r="G262" s="2"/>
      <c r="H262" s="9"/>
      <c r="I262" s="31"/>
      <c r="J262" s="32"/>
      <c r="K262" s="9"/>
      <c r="L262" s="9"/>
      <c r="M262" s="9"/>
      <c r="N262" s="31"/>
      <c r="O262" s="32"/>
      <c r="P262" s="9"/>
      <c r="Q262" s="9"/>
      <c r="R262" s="9"/>
      <c r="S262" s="31"/>
      <c r="T262" s="32"/>
      <c r="U262" s="9"/>
      <c r="V262" s="9"/>
      <c r="W262" s="33"/>
      <c r="X262" s="34"/>
      <c r="Y262"/>
      <c r="Z262"/>
      <c r="AA262"/>
      <c r="AB262"/>
      <c r="AC262" s="1"/>
    </row>
    <row r="263" spans="1:29" s="14" customFormat="1">
      <c r="A263" s="1"/>
      <c r="B263" s="1"/>
      <c r="C263" s="1"/>
      <c r="D263" s="12"/>
      <c r="F263" s="2"/>
      <c r="G263" s="2"/>
      <c r="H263" s="9"/>
      <c r="I263" s="31"/>
      <c r="J263" s="32"/>
      <c r="K263" s="9"/>
      <c r="L263" s="9"/>
      <c r="M263" s="9"/>
      <c r="N263" s="31"/>
      <c r="O263" s="32"/>
      <c r="P263" s="9"/>
      <c r="Q263" s="9"/>
      <c r="R263" s="9"/>
      <c r="S263" s="31"/>
      <c r="T263" s="32"/>
      <c r="U263" s="9"/>
      <c r="V263" s="9"/>
      <c r="W263" s="33"/>
      <c r="X263" s="34"/>
      <c r="Y263"/>
      <c r="Z263"/>
      <c r="AA263"/>
      <c r="AB263"/>
      <c r="AC263" s="1"/>
    </row>
    <row r="264" spans="1:29" s="14" customFormat="1">
      <c r="A264" s="1"/>
      <c r="B264" s="1"/>
      <c r="C264" s="1"/>
      <c r="D264" s="12"/>
      <c r="F264" s="2"/>
      <c r="G264" s="2"/>
      <c r="H264" s="9"/>
      <c r="I264" s="31"/>
      <c r="J264" s="32"/>
      <c r="K264" s="9"/>
      <c r="L264" s="9"/>
      <c r="M264" s="9"/>
      <c r="N264" s="31"/>
      <c r="O264" s="32"/>
      <c r="P264" s="9"/>
      <c r="Q264" s="9"/>
      <c r="R264" s="9"/>
      <c r="S264" s="31"/>
      <c r="T264" s="32"/>
      <c r="U264" s="9"/>
      <c r="V264" s="9"/>
      <c r="W264" s="33"/>
      <c r="X264" s="34"/>
      <c r="Y264"/>
      <c r="Z264"/>
      <c r="AA264"/>
      <c r="AB264"/>
      <c r="AC264" s="1"/>
    </row>
    <row r="265" spans="1:29" s="14" customFormat="1">
      <c r="A265" s="1"/>
      <c r="B265" s="1"/>
      <c r="C265" s="1"/>
      <c r="D265" s="12"/>
      <c r="F265" s="2"/>
      <c r="G265" s="2"/>
      <c r="H265" s="9"/>
      <c r="I265" s="31"/>
      <c r="J265" s="32"/>
      <c r="K265" s="9"/>
      <c r="L265" s="9"/>
      <c r="M265" s="9"/>
      <c r="N265" s="31"/>
      <c r="O265" s="32"/>
      <c r="P265" s="9"/>
      <c r="Q265" s="9"/>
      <c r="R265" s="9"/>
      <c r="S265" s="31"/>
      <c r="T265" s="32"/>
      <c r="U265" s="9"/>
      <c r="V265" s="9"/>
      <c r="W265" s="33"/>
      <c r="X265" s="34"/>
      <c r="Y265"/>
      <c r="Z265"/>
      <c r="AA265"/>
      <c r="AB265"/>
      <c r="AC265" s="1"/>
    </row>
    <row r="266" spans="1:29" s="14" customFormat="1">
      <c r="A266" s="1"/>
      <c r="B266" s="1"/>
      <c r="C266" s="1"/>
      <c r="D266" s="12"/>
      <c r="F266" s="2"/>
      <c r="G266" s="2"/>
      <c r="H266" s="9"/>
      <c r="I266" s="31"/>
      <c r="J266" s="32"/>
      <c r="K266" s="9"/>
      <c r="L266" s="9"/>
      <c r="M266" s="9"/>
      <c r="N266" s="31"/>
      <c r="O266" s="32"/>
      <c r="P266" s="9"/>
      <c r="Q266" s="9"/>
      <c r="R266" s="9"/>
      <c r="S266" s="31"/>
      <c r="T266" s="32"/>
      <c r="U266" s="9"/>
      <c r="V266" s="9"/>
      <c r="W266" s="33"/>
      <c r="X266" s="34"/>
      <c r="Y266"/>
      <c r="Z266"/>
      <c r="AA266"/>
      <c r="AB266"/>
      <c r="AC266" s="1"/>
    </row>
    <row r="267" spans="1:29" s="14" customFormat="1">
      <c r="A267" s="1"/>
      <c r="B267" s="1"/>
      <c r="C267" s="1"/>
      <c r="D267" s="12"/>
      <c r="F267" s="2"/>
      <c r="G267" s="2"/>
      <c r="H267" s="9"/>
      <c r="I267" s="31"/>
      <c r="J267" s="32"/>
      <c r="K267" s="9"/>
      <c r="L267" s="9"/>
      <c r="M267" s="9"/>
      <c r="N267" s="31"/>
      <c r="O267" s="32"/>
      <c r="P267" s="9"/>
      <c r="Q267" s="9"/>
      <c r="R267" s="9"/>
      <c r="S267" s="31"/>
      <c r="T267" s="32"/>
      <c r="U267" s="9"/>
      <c r="V267" s="9"/>
      <c r="W267" s="33"/>
      <c r="X267" s="34"/>
      <c r="Y267"/>
      <c r="Z267"/>
      <c r="AA267"/>
      <c r="AB267"/>
      <c r="AC267" s="1"/>
    </row>
    <row r="268" spans="1:29" s="14" customFormat="1">
      <c r="A268" s="1"/>
      <c r="B268" s="1"/>
      <c r="C268" s="1"/>
      <c r="D268" s="12"/>
      <c r="F268" s="2"/>
      <c r="G268" s="2"/>
      <c r="H268" s="9"/>
      <c r="I268" s="31"/>
      <c r="J268" s="32"/>
      <c r="K268" s="9"/>
      <c r="L268" s="9"/>
      <c r="M268" s="9"/>
      <c r="N268" s="31"/>
      <c r="O268" s="32"/>
      <c r="P268" s="9"/>
      <c r="Q268" s="9"/>
      <c r="R268" s="9"/>
      <c r="S268" s="31"/>
      <c r="T268" s="32"/>
      <c r="U268" s="9"/>
      <c r="V268" s="9"/>
      <c r="W268" s="33"/>
      <c r="X268" s="34"/>
      <c r="Y268"/>
      <c r="Z268"/>
      <c r="AA268"/>
      <c r="AB268"/>
      <c r="AC268" s="1"/>
    </row>
    <row r="269" spans="1:29" s="14" customFormat="1">
      <c r="A269" s="1"/>
      <c r="B269" s="1"/>
      <c r="C269" s="1"/>
      <c r="D269" s="12"/>
      <c r="F269" s="2"/>
      <c r="G269" s="2"/>
      <c r="H269" s="9"/>
      <c r="I269" s="31"/>
      <c r="J269" s="32"/>
      <c r="K269" s="9"/>
      <c r="L269" s="9"/>
      <c r="M269" s="9"/>
      <c r="N269" s="31"/>
      <c r="O269" s="32"/>
      <c r="P269" s="9"/>
      <c r="Q269" s="9"/>
      <c r="R269" s="9"/>
      <c r="S269" s="31"/>
      <c r="T269" s="32"/>
      <c r="U269" s="9"/>
      <c r="V269" s="9"/>
      <c r="W269" s="33"/>
      <c r="X269" s="34"/>
      <c r="Y269"/>
      <c r="Z269"/>
      <c r="AA269"/>
      <c r="AB269"/>
      <c r="AC269" s="1"/>
    </row>
    <row r="270" spans="1:29" s="14" customFormat="1">
      <c r="A270" s="1"/>
      <c r="B270" s="1"/>
      <c r="C270" s="1"/>
      <c r="D270" s="12"/>
      <c r="F270" s="2"/>
      <c r="G270" s="2"/>
      <c r="H270" s="9"/>
      <c r="I270" s="31"/>
      <c r="J270" s="32"/>
      <c r="K270" s="9"/>
      <c r="L270" s="9"/>
      <c r="M270" s="9"/>
      <c r="N270" s="31"/>
      <c r="O270" s="32"/>
      <c r="P270" s="9"/>
      <c r="Q270" s="9"/>
      <c r="R270" s="9"/>
      <c r="S270" s="31"/>
      <c r="T270" s="32"/>
      <c r="U270" s="9"/>
      <c r="V270" s="9"/>
      <c r="W270" s="33"/>
      <c r="X270" s="34"/>
      <c r="Y270"/>
      <c r="Z270"/>
      <c r="AA270"/>
      <c r="AB270"/>
      <c r="AC270" s="1"/>
    </row>
    <row r="271" spans="1:29" s="14" customFormat="1">
      <c r="A271" s="1"/>
      <c r="B271" s="1"/>
      <c r="C271" s="1"/>
      <c r="D271" s="12"/>
      <c r="F271" s="2"/>
      <c r="G271" s="2"/>
      <c r="H271" s="9"/>
      <c r="I271" s="31"/>
      <c r="J271" s="32"/>
      <c r="K271" s="9"/>
      <c r="L271" s="9"/>
      <c r="M271" s="9"/>
      <c r="N271" s="31"/>
      <c r="O271" s="32"/>
      <c r="P271" s="9"/>
      <c r="Q271" s="9"/>
      <c r="R271" s="9"/>
      <c r="S271" s="31"/>
      <c r="T271" s="32"/>
      <c r="U271" s="9"/>
      <c r="V271" s="9"/>
      <c r="W271" s="33"/>
      <c r="X271" s="34"/>
      <c r="Y271"/>
      <c r="Z271"/>
      <c r="AA271"/>
      <c r="AB271"/>
      <c r="AC271" s="1"/>
    </row>
    <row r="272" spans="1:29" s="14" customFormat="1">
      <c r="A272" s="1"/>
      <c r="B272" s="1"/>
      <c r="C272" s="1"/>
      <c r="D272" s="12"/>
      <c r="F272" s="2"/>
      <c r="G272" s="2"/>
      <c r="H272" s="9"/>
      <c r="I272" s="31"/>
      <c r="J272" s="32"/>
      <c r="K272" s="9"/>
      <c r="L272" s="9"/>
      <c r="M272" s="9"/>
      <c r="N272" s="31"/>
      <c r="O272" s="32"/>
      <c r="P272" s="9"/>
      <c r="Q272" s="9"/>
      <c r="R272" s="9"/>
      <c r="S272" s="31"/>
      <c r="T272" s="32"/>
      <c r="U272" s="9"/>
      <c r="V272" s="9"/>
      <c r="W272" s="33"/>
      <c r="X272" s="34"/>
      <c r="Y272"/>
      <c r="Z272"/>
      <c r="AA272"/>
      <c r="AB272"/>
      <c r="AC272" s="1"/>
    </row>
    <row r="273" spans="1:29" s="14" customFormat="1">
      <c r="A273" s="1"/>
      <c r="B273" s="1"/>
      <c r="C273" s="1"/>
      <c r="D273" s="12"/>
      <c r="F273" s="2"/>
      <c r="G273" s="2"/>
      <c r="H273" s="9"/>
      <c r="I273" s="31"/>
      <c r="J273" s="32"/>
      <c r="K273" s="9"/>
      <c r="L273" s="9"/>
      <c r="M273" s="9"/>
      <c r="N273" s="31"/>
      <c r="O273" s="32"/>
      <c r="P273" s="9"/>
      <c r="Q273" s="9"/>
      <c r="R273" s="9"/>
      <c r="S273" s="31"/>
      <c r="T273" s="32"/>
      <c r="U273" s="9"/>
      <c r="V273" s="9"/>
      <c r="W273" s="33"/>
      <c r="X273" s="34"/>
      <c r="Y273"/>
      <c r="Z273"/>
      <c r="AA273"/>
      <c r="AB273"/>
      <c r="AC273" s="1"/>
    </row>
    <row r="274" spans="1:29" s="14" customFormat="1">
      <c r="A274" s="1"/>
      <c r="B274" s="1"/>
      <c r="C274" s="1"/>
      <c r="D274" s="12"/>
      <c r="F274" s="2"/>
      <c r="G274" s="2"/>
      <c r="H274" s="9"/>
      <c r="I274" s="31"/>
      <c r="J274" s="32"/>
      <c r="K274" s="9"/>
      <c r="L274" s="9"/>
      <c r="M274" s="9"/>
      <c r="N274" s="31"/>
      <c r="O274" s="32"/>
      <c r="P274" s="9"/>
      <c r="Q274" s="9"/>
      <c r="R274" s="9"/>
      <c r="S274" s="31"/>
      <c r="T274" s="32"/>
      <c r="U274" s="9"/>
      <c r="V274" s="9"/>
      <c r="W274" s="33"/>
      <c r="X274" s="34"/>
      <c r="Y274"/>
      <c r="Z274"/>
      <c r="AA274"/>
      <c r="AB274"/>
      <c r="AC274" s="1"/>
    </row>
    <row r="275" spans="1:29" s="14" customFormat="1">
      <c r="A275" s="1"/>
      <c r="B275" s="1"/>
      <c r="C275" s="1"/>
      <c r="D275" s="12"/>
      <c r="F275" s="2"/>
      <c r="G275" s="2"/>
      <c r="H275" s="9"/>
      <c r="I275" s="31"/>
      <c r="J275" s="32"/>
      <c r="K275" s="9"/>
      <c r="L275" s="9"/>
      <c r="M275" s="9"/>
      <c r="N275" s="31"/>
      <c r="O275" s="32"/>
      <c r="P275" s="9"/>
      <c r="Q275" s="9"/>
      <c r="R275" s="9"/>
      <c r="S275" s="31"/>
      <c r="T275" s="32"/>
      <c r="U275" s="9"/>
      <c r="V275" s="9"/>
      <c r="W275" s="33"/>
      <c r="X275" s="34"/>
      <c r="Y275"/>
      <c r="Z275"/>
      <c r="AA275"/>
      <c r="AB275"/>
      <c r="AC275" s="1"/>
    </row>
    <row r="276" spans="1:29" s="14" customFormat="1">
      <c r="A276" s="1"/>
      <c r="B276" s="1"/>
      <c r="C276" s="1"/>
      <c r="D276" s="12"/>
      <c r="F276" s="2"/>
      <c r="G276" s="2"/>
      <c r="H276" s="9"/>
      <c r="I276" s="31"/>
      <c r="J276" s="32"/>
      <c r="K276" s="9"/>
      <c r="L276" s="9"/>
      <c r="M276" s="9"/>
      <c r="N276" s="31"/>
      <c r="O276" s="32"/>
      <c r="P276" s="9"/>
      <c r="Q276" s="9"/>
      <c r="R276" s="9"/>
      <c r="S276" s="31"/>
      <c r="T276" s="32"/>
      <c r="U276" s="9"/>
      <c r="V276" s="9"/>
      <c r="W276" s="33"/>
      <c r="X276" s="34"/>
      <c r="Y276"/>
      <c r="Z276"/>
      <c r="AA276"/>
      <c r="AB276"/>
      <c r="AC276" s="1"/>
    </row>
    <row r="277" spans="1:29" s="14" customFormat="1">
      <c r="A277" s="1"/>
      <c r="B277" s="1"/>
      <c r="C277" s="1"/>
      <c r="D277" s="12"/>
      <c r="F277" s="2"/>
      <c r="G277" s="2"/>
      <c r="H277" s="9"/>
      <c r="I277" s="31"/>
      <c r="J277" s="32"/>
      <c r="K277" s="9"/>
      <c r="L277" s="9"/>
      <c r="M277" s="9"/>
      <c r="N277" s="31"/>
      <c r="O277" s="32"/>
      <c r="P277" s="9"/>
      <c r="Q277" s="9"/>
      <c r="R277" s="9"/>
      <c r="S277" s="31"/>
      <c r="T277" s="32"/>
      <c r="U277" s="9"/>
      <c r="V277" s="9"/>
      <c r="W277" s="33"/>
      <c r="X277" s="34"/>
      <c r="Y277"/>
      <c r="Z277"/>
      <c r="AA277"/>
      <c r="AB277"/>
      <c r="AC277" s="1"/>
    </row>
    <row r="278" spans="1:29" s="14" customFormat="1">
      <c r="A278" s="1"/>
      <c r="B278" s="1"/>
      <c r="C278" s="1"/>
      <c r="D278" s="12"/>
      <c r="F278" s="2"/>
      <c r="G278" s="2"/>
      <c r="H278" s="9"/>
      <c r="I278" s="31"/>
      <c r="J278" s="32"/>
      <c r="K278" s="9"/>
      <c r="L278" s="9"/>
      <c r="M278" s="9"/>
      <c r="N278" s="31"/>
      <c r="O278" s="32"/>
      <c r="P278" s="9"/>
      <c r="Q278" s="9"/>
      <c r="R278" s="9"/>
      <c r="S278" s="31"/>
      <c r="T278" s="32"/>
      <c r="U278" s="9"/>
      <c r="V278" s="9"/>
      <c r="W278" s="33"/>
      <c r="X278" s="34"/>
      <c r="Y278"/>
      <c r="Z278"/>
      <c r="AA278"/>
      <c r="AB278"/>
      <c r="AC278" s="1"/>
    </row>
    <row r="279" spans="1:29" s="14" customFormat="1">
      <c r="A279" s="1"/>
      <c r="B279" s="1"/>
      <c r="C279" s="1"/>
      <c r="D279" s="12"/>
      <c r="F279" s="2"/>
      <c r="G279" s="2"/>
      <c r="H279" s="9"/>
      <c r="I279" s="31"/>
      <c r="J279" s="32"/>
      <c r="K279" s="9"/>
      <c r="L279" s="9"/>
      <c r="M279" s="9"/>
      <c r="N279" s="31"/>
      <c r="O279" s="32"/>
      <c r="P279" s="9"/>
      <c r="Q279" s="9"/>
      <c r="R279" s="9"/>
      <c r="S279" s="31"/>
      <c r="T279" s="32"/>
      <c r="U279" s="9"/>
      <c r="V279" s="9"/>
      <c r="W279" s="33"/>
      <c r="X279" s="34"/>
      <c r="Y279"/>
      <c r="Z279"/>
      <c r="AA279"/>
      <c r="AB279"/>
      <c r="AC279" s="1"/>
    </row>
    <row r="280" spans="1:29" s="14" customFormat="1">
      <c r="A280" s="1"/>
      <c r="B280" s="1"/>
      <c r="C280" s="1"/>
      <c r="D280" s="12"/>
      <c r="F280" s="2"/>
      <c r="G280" s="2"/>
      <c r="H280" s="9"/>
      <c r="I280" s="31"/>
      <c r="J280" s="32"/>
      <c r="K280" s="9"/>
      <c r="L280" s="9"/>
      <c r="M280" s="9"/>
      <c r="N280" s="31"/>
      <c r="O280" s="32"/>
      <c r="P280" s="9"/>
      <c r="Q280" s="9"/>
      <c r="R280" s="9"/>
      <c r="S280" s="31"/>
      <c r="T280" s="32"/>
      <c r="U280" s="9"/>
      <c r="V280" s="9"/>
      <c r="W280" s="33"/>
      <c r="X280" s="34"/>
      <c r="Y280"/>
      <c r="Z280"/>
      <c r="AA280"/>
      <c r="AB280"/>
      <c r="AC280" s="1"/>
    </row>
    <row r="281" spans="1:29" s="14" customFormat="1">
      <c r="A281" s="1"/>
      <c r="B281" s="1"/>
      <c r="C281" s="1"/>
      <c r="D281" s="12"/>
      <c r="F281" s="2"/>
      <c r="G281" s="2"/>
      <c r="H281" s="9"/>
      <c r="I281" s="31"/>
      <c r="J281" s="32"/>
      <c r="K281" s="9"/>
      <c r="L281" s="9"/>
      <c r="M281" s="9"/>
      <c r="N281" s="31"/>
      <c r="O281" s="32"/>
      <c r="P281" s="9"/>
      <c r="Q281" s="9"/>
      <c r="R281" s="9"/>
      <c r="S281" s="31"/>
      <c r="T281" s="32"/>
      <c r="U281" s="9"/>
      <c r="V281" s="9"/>
      <c r="W281" s="33"/>
      <c r="X281" s="34"/>
      <c r="Y281"/>
      <c r="Z281"/>
      <c r="AA281"/>
      <c r="AB281"/>
      <c r="AC281" s="1"/>
    </row>
    <row r="282" spans="1:29" s="14" customFormat="1">
      <c r="A282" s="1"/>
      <c r="B282" s="1"/>
      <c r="C282" s="1"/>
      <c r="D282" s="12"/>
      <c r="F282" s="2"/>
      <c r="G282" s="2"/>
      <c r="H282" s="9"/>
      <c r="I282" s="31"/>
      <c r="J282" s="32"/>
      <c r="K282" s="9"/>
      <c r="L282" s="9"/>
      <c r="M282" s="9"/>
      <c r="N282" s="31"/>
      <c r="O282" s="32"/>
      <c r="P282" s="9"/>
      <c r="Q282" s="9"/>
      <c r="R282" s="9"/>
      <c r="S282" s="31"/>
      <c r="T282" s="32"/>
      <c r="U282" s="9"/>
      <c r="V282" s="9"/>
      <c r="W282" s="33"/>
      <c r="X282" s="34"/>
      <c r="Y282"/>
      <c r="Z282"/>
      <c r="AA282"/>
      <c r="AB282"/>
      <c r="AC282" s="1"/>
    </row>
    <row r="283" spans="1:29" s="14" customFormat="1">
      <c r="A283" s="1"/>
      <c r="B283" s="1"/>
      <c r="C283" s="1"/>
      <c r="D283" s="12"/>
      <c r="F283" s="2"/>
      <c r="G283" s="2"/>
      <c r="H283" s="9"/>
      <c r="I283" s="31"/>
      <c r="J283" s="32"/>
      <c r="K283" s="9"/>
      <c r="L283" s="9"/>
      <c r="M283" s="9"/>
      <c r="N283" s="31"/>
      <c r="O283" s="32"/>
      <c r="P283" s="9"/>
      <c r="Q283" s="9"/>
      <c r="R283" s="9"/>
      <c r="S283" s="31"/>
      <c r="T283" s="32"/>
      <c r="U283" s="9"/>
      <c r="V283" s="9"/>
      <c r="W283" s="33"/>
      <c r="X283" s="34"/>
      <c r="Y283"/>
      <c r="Z283"/>
      <c r="AA283"/>
      <c r="AB283"/>
      <c r="AC283" s="1"/>
    </row>
    <row r="284" spans="1:29" s="14" customFormat="1">
      <c r="A284" s="1"/>
      <c r="B284" s="1"/>
      <c r="C284" s="1"/>
      <c r="D284" s="12"/>
      <c r="F284" s="2"/>
      <c r="G284" s="2"/>
      <c r="H284" s="9"/>
      <c r="I284" s="31"/>
      <c r="J284" s="32"/>
      <c r="K284" s="9"/>
      <c r="L284" s="9"/>
      <c r="M284" s="9"/>
      <c r="N284" s="31"/>
      <c r="O284" s="32"/>
      <c r="P284" s="9"/>
      <c r="Q284" s="9"/>
      <c r="R284" s="9"/>
      <c r="S284" s="31"/>
      <c r="T284" s="32"/>
      <c r="U284" s="9"/>
      <c r="V284" s="9"/>
      <c r="W284" s="33"/>
      <c r="X284" s="34"/>
      <c r="Y284"/>
      <c r="Z284"/>
      <c r="AA284"/>
      <c r="AB284"/>
      <c r="AC284" s="1"/>
    </row>
    <row r="285" spans="1:29" s="14" customFormat="1">
      <c r="A285" s="1"/>
      <c r="B285" s="1"/>
      <c r="C285" s="1"/>
      <c r="D285" s="12"/>
      <c r="F285" s="2"/>
      <c r="G285" s="2"/>
      <c r="H285" s="9"/>
      <c r="I285" s="31"/>
      <c r="J285" s="32"/>
      <c r="K285" s="9"/>
      <c r="L285" s="9"/>
      <c r="M285" s="9"/>
      <c r="N285" s="31"/>
      <c r="O285" s="32"/>
      <c r="P285" s="9"/>
      <c r="Q285" s="9"/>
      <c r="R285" s="9"/>
      <c r="S285" s="31"/>
      <c r="T285" s="32"/>
      <c r="U285" s="9"/>
      <c r="V285" s="9"/>
      <c r="W285" s="33"/>
      <c r="X285" s="34"/>
      <c r="Y285"/>
      <c r="Z285"/>
      <c r="AA285"/>
      <c r="AB285"/>
      <c r="AC285" s="1"/>
    </row>
    <row r="286" spans="1:29" s="14" customFormat="1">
      <c r="A286" s="1"/>
      <c r="B286" s="1"/>
      <c r="C286" s="1"/>
      <c r="D286" s="12"/>
      <c r="F286" s="2"/>
      <c r="G286" s="2"/>
      <c r="H286" s="9"/>
      <c r="I286" s="31"/>
      <c r="J286" s="32"/>
      <c r="K286" s="9"/>
      <c r="L286" s="9"/>
      <c r="M286" s="9"/>
      <c r="N286" s="31"/>
      <c r="O286" s="32"/>
      <c r="P286" s="9"/>
      <c r="Q286" s="9"/>
      <c r="R286" s="9"/>
      <c r="S286" s="31"/>
      <c r="T286" s="32"/>
      <c r="U286" s="9"/>
      <c r="V286" s="9"/>
      <c r="W286" s="33"/>
      <c r="X286" s="34"/>
      <c r="Y286"/>
      <c r="Z286"/>
      <c r="AA286"/>
      <c r="AB286"/>
      <c r="AC286" s="1"/>
    </row>
    <row r="287" spans="1:29" s="14" customFormat="1">
      <c r="A287" s="1"/>
      <c r="B287" s="1"/>
      <c r="C287" s="1"/>
      <c r="D287" s="12"/>
      <c r="F287" s="2"/>
      <c r="G287" s="2"/>
      <c r="H287" s="9"/>
      <c r="I287" s="31"/>
      <c r="J287" s="32"/>
      <c r="K287" s="9"/>
      <c r="L287" s="9"/>
      <c r="M287" s="9"/>
      <c r="N287" s="31"/>
      <c r="O287" s="32"/>
      <c r="P287" s="9"/>
      <c r="Q287" s="9"/>
      <c r="R287" s="9"/>
      <c r="S287" s="31"/>
      <c r="T287" s="32"/>
      <c r="U287" s="9"/>
      <c r="V287" s="9"/>
      <c r="W287" s="33"/>
      <c r="X287" s="34"/>
      <c r="Y287"/>
      <c r="Z287"/>
      <c r="AA287"/>
      <c r="AB287"/>
      <c r="AC287" s="1"/>
    </row>
    <row r="288" spans="1:29" s="14" customFormat="1">
      <c r="A288" s="1"/>
      <c r="B288" s="1"/>
      <c r="C288" s="1"/>
      <c r="D288" s="12"/>
      <c r="F288" s="2"/>
      <c r="G288" s="2"/>
      <c r="H288" s="9"/>
      <c r="I288" s="31"/>
      <c r="J288" s="32"/>
      <c r="K288" s="9"/>
      <c r="L288" s="9"/>
      <c r="M288" s="9"/>
      <c r="N288" s="31"/>
      <c r="O288" s="32"/>
      <c r="P288" s="9"/>
      <c r="Q288" s="9"/>
      <c r="R288" s="9"/>
      <c r="S288" s="31"/>
      <c r="T288" s="32"/>
      <c r="U288" s="9"/>
      <c r="V288" s="9"/>
      <c r="W288" s="33"/>
      <c r="X288" s="34"/>
      <c r="Y288"/>
      <c r="Z288"/>
      <c r="AA288"/>
      <c r="AB288"/>
      <c r="AC288" s="1"/>
    </row>
    <row r="289" spans="1:29" s="14" customFormat="1">
      <c r="A289" s="1"/>
      <c r="B289" s="1"/>
      <c r="C289" s="1"/>
      <c r="D289" s="12"/>
      <c r="F289" s="2"/>
      <c r="G289" s="2"/>
      <c r="H289" s="9"/>
      <c r="I289" s="31"/>
      <c r="J289" s="32"/>
      <c r="K289" s="9"/>
      <c r="L289" s="9"/>
      <c r="M289" s="9"/>
      <c r="N289" s="31"/>
      <c r="O289" s="32"/>
      <c r="P289" s="9"/>
      <c r="Q289" s="9"/>
      <c r="R289" s="9"/>
      <c r="S289" s="31"/>
      <c r="T289" s="32"/>
      <c r="U289" s="9"/>
      <c r="V289" s="9"/>
      <c r="W289" s="33"/>
      <c r="X289" s="34"/>
      <c r="Y289"/>
      <c r="Z289"/>
      <c r="AA289"/>
      <c r="AB289"/>
      <c r="AC289" s="1"/>
    </row>
    <row r="290" spans="1:29" s="14" customFormat="1">
      <c r="A290" s="1"/>
      <c r="B290" s="1"/>
      <c r="C290" s="1"/>
      <c r="D290" s="12"/>
      <c r="F290" s="2"/>
      <c r="G290" s="2"/>
      <c r="H290" s="9"/>
      <c r="I290" s="31"/>
      <c r="J290" s="32"/>
      <c r="K290" s="9"/>
      <c r="L290" s="9"/>
      <c r="M290" s="9"/>
      <c r="N290" s="31"/>
      <c r="O290" s="32"/>
      <c r="P290" s="9"/>
      <c r="Q290" s="9"/>
      <c r="R290" s="9"/>
      <c r="S290" s="31"/>
      <c r="T290" s="32"/>
      <c r="U290" s="9"/>
      <c r="V290" s="9"/>
      <c r="W290" s="33"/>
      <c r="X290" s="34"/>
      <c r="Y290"/>
      <c r="Z290"/>
      <c r="AA290"/>
      <c r="AB290"/>
      <c r="AC290" s="1"/>
    </row>
    <row r="291" spans="1:29" s="14" customFormat="1">
      <c r="A291" s="1"/>
      <c r="B291" s="1"/>
      <c r="C291" s="1"/>
      <c r="D291" s="12"/>
      <c r="F291" s="2"/>
      <c r="G291" s="2"/>
      <c r="H291" s="9"/>
      <c r="I291" s="31"/>
      <c r="J291" s="32"/>
      <c r="K291" s="9"/>
      <c r="L291" s="9"/>
      <c r="M291" s="9"/>
      <c r="N291" s="31"/>
      <c r="O291" s="32"/>
      <c r="P291" s="9"/>
      <c r="Q291" s="9"/>
      <c r="R291" s="9"/>
      <c r="S291" s="31"/>
      <c r="T291" s="32"/>
      <c r="U291" s="9"/>
      <c r="V291" s="9"/>
      <c r="W291" s="33"/>
      <c r="X291" s="34"/>
      <c r="Y291"/>
      <c r="Z291"/>
      <c r="AA291"/>
      <c r="AB291"/>
      <c r="AC291" s="1"/>
    </row>
    <row r="292" spans="1:29" s="14" customFormat="1">
      <c r="A292" s="1"/>
      <c r="B292" s="1"/>
      <c r="C292" s="1"/>
      <c r="D292" s="12"/>
      <c r="F292" s="2"/>
      <c r="G292" s="2"/>
      <c r="H292" s="9"/>
      <c r="I292" s="31"/>
      <c r="J292" s="32"/>
      <c r="K292" s="9"/>
      <c r="L292" s="9"/>
      <c r="M292" s="9"/>
      <c r="N292" s="31"/>
      <c r="O292" s="32"/>
      <c r="P292" s="9"/>
      <c r="Q292" s="9"/>
      <c r="R292" s="9"/>
      <c r="S292" s="31"/>
      <c r="T292" s="32"/>
      <c r="U292" s="9"/>
      <c r="V292" s="9"/>
      <c r="W292" s="33"/>
      <c r="X292" s="34"/>
      <c r="Y292"/>
      <c r="Z292"/>
      <c r="AA292"/>
      <c r="AB292"/>
      <c r="AC292" s="1"/>
    </row>
    <row r="293" spans="1:29" s="14" customFormat="1">
      <c r="A293" s="1"/>
      <c r="B293" s="1"/>
      <c r="C293" s="1"/>
      <c r="D293" s="12"/>
      <c r="F293" s="2"/>
      <c r="G293" s="2"/>
      <c r="H293" s="9"/>
      <c r="I293" s="31"/>
      <c r="J293" s="32"/>
      <c r="K293" s="9"/>
      <c r="L293" s="9"/>
      <c r="M293" s="9"/>
      <c r="N293" s="31"/>
      <c r="O293" s="32"/>
      <c r="P293" s="9"/>
      <c r="Q293" s="9"/>
      <c r="R293" s="9"/>
      <c r="S293" s="31"/>
      <c r="T293" s="32"/>
      <c r="U293" s="9"/>
      <c r="V293" s="9"/>
      <c r="W293" s="33"/>
      <c r="X293" s="34"/>
      <c r="Y293"/>
      <c r="Z293"/>
      <c r="AA293"/>
      <c r="AB293"/>
      <c r="AC293" s="1"/>
    </row>
    <row r="294" spans="1:29" s="14" customFormat="1">
      <c r="A294" s="1"/>
      <c r="B294" s="1"/>
      <c r="C294" s="1"/>
      <c r="D294" s="12"/>
      <c r="F294" s="2"/>
      <c r="G294" s="2"/>
      <c r="H294" s="9"/>
      <c r="I294" s="31"/>
      <c r="J294" s="32"/>
      <c r="K294" s="9"/>
      <c r="L294" s="9"/>
      <c r="M294" s="9"/>
      <c r="N294" s="31"/>
      <c r="O294" s="32"/>
      <c r="P294" s="9"/>
      <c r="Q294" s="9"/>
      <c r="R294" s="9"/>
      <c r="S294" s="31"/>
      <c r="T294" s="32"/>
      <c r="U294" s="9"/>
      <c r="V294" s="9"/>
      <c r="W294" s="33"/>
      <c r="X294" s="34"/>
      <c r="Y294"/>
      <c r="Z294"/>
      <c r="AA294"/>
      <c r="AB294"/>
      <c r="AC294" s="1"/>
    </row>
    <row r="295" spans="1:29" s="14" customFormat="1">
      <c r="A295" s="1"/>
      <c r="B295" s="1"/>
      <c r="C295" s="1"/>
      <c r="D295" s="12"/>
      <c r="F295" s="2"/>
      <c r="G295" s="2"/>
      <c r="H295" s="9"/>
      <c r="I295" s="31"/>
      <c r="J295" s="32"/>
      <c r="K295" s="9"/>
      <c r="L295" s="9"/>
      <c r="M295" s="9"/>
      <c r="N295" s="31"/>
      <c r="O295" s="32"/>
      <c r="P295" s="9"/>
      <c r="Q295" s="9"/>
      <c r="R295" s="9"/>
      <c r="S295" s="31"/>
      <c r="T295" s="32"/>
      <c r="U295" s="9"/>
      <c r="V295" s="9"/>
      <c r="W295" s="33"/>
      <c r="X295" s="34"/>
      <c r="Y295"/>
      <c r="Z295"/>
      <c r="AA295"/>
      <c r="AB295"/>
      <c r="AC295" s="1"/>
    </row>
    <row r="296" spans="1:29" s="14" customFormat="1">
      <c r="A296" s="1"/>
      <c r="B296" s="1"/>
      <c r="C296" s="1"/>
      <c r="D296" s="12"/>
      <c r="F296" s="2"/>
      <c r="G296" s="2"/>
      <c r="H296" s="9"/>
      <c r="I296" s="31"/>
      <c r="J296" s="32"/>
      <c r="K296" s="9"/>
      <c r="L296" s="9"/>
      <c r="M296" s="9"/>
      <c r="N296" s="31"/>
      <c r="O296" s="32"/>
      <c r="P296" s="9"/>
      <c r="Q296" s="9"/>
      <c r="R296" s="9"/>
      <c r="S296" s="31"/>
      <c r="T296" s="32"/>
      <c r="U296" s="9"/>
      <c r="V296" s="9"/>
      <c r="W296" s="33"/>
      <c r="X296" s="34"/>
      <c r="Y296"/>
      <c r="Z296"/>
      <c r="AA296"/>
      <c r="AB296"/>
      <c r="AC296" s="1"/>
    </row>
    <row r="297" spans="1:29" s="14" customFormat="1">
      <c r="A297" s="1"/>
      <c r="B297" s="1"/>
      <c r="C297" s="1"/>
      <c r="D297" s="12"/>
      <c r="F297" s="2"/>
      <c r="G297" s="2"/>
      <c r="H297" s="9"/>
      <c r="I297" s="31"/>
      <c r="J297" s="32"/>
      <c r="K297" s="9"/>
      <c r="L297" s="9"/>
      <c r="M297" s="9"/>
      <c r="N297" s="31"/>
      <c r="O297" s="32"/>
      <c r="P297" s="9"/>
      <c r="Q297" s="9"/>
      <c r="R297" s="9"/>
      <c r="S297" s="31"/>
      <c r="T297" s="32"/>
      <c r="U297" s="9"/>
      <c r="V297" s="9"/>
      <c r="W297" s="33"/>
      <c r="X297" s="34"/>
      <c r="Y297"/>
      <c r="Z297"/>
      <c r="AA297"/>
      <c r="AB297"/>
      <c r="AC297" s="1"/>
    </row>
    <row r="298" spans="1:29" s="14" customFormat="1">
      <c r="A298" s="1"/>
      <c r="B298" s="1"/>
      <c r="C298" s="1"/>
      <c r="D298" s="12"/>
      <c r="F298" s="2"/>
      <c r="G298" s="2"/>
      <c r="H298" s="9"/>
      <c r="I298" s="31"/>
      <c r="J298" s="32"/>
      <c r="K298" s="9"/>
      <c r="L298" s="9"/>
      <c r="M298" s="9"/>
      <c r="N298" s="31"/>
      <c r="O298" s="32"/>
      <c r="P298" s="9"/>
      <c r="Q298" s="9"/>
      <c r="R298" s="9"/>
      <c r="S298" s="31"/>
      <c r="T298" s="32"/>
      <c r="U298" s="9"/>
      <c r="V298" s="9"/>
      <c r="W298" s="33"/>
      <c r="X298" s="34"/>
      <c r="Y298"/>
      <c r="Z298"/>
      <c r="AA298"/>
      <c r="AB298"/>
      <c r="AC298" s="1"/>
    </row>
    <row r="299" spans="1:29" s="14" customFormat="1">
      <c r="A299" s="1"/>
      <c r="B299" s="1"/>
      <c r="C299" s="1"/>
      <c r="D299" s="12"/>
      <c r="F299" s="2"/>
      <c r="G299" s="2"/>
      <c r="H299" s="9"/>
      <c r="I299" s="31"/>
      <c r="J299" s="32"/>
      <c r="K299" s="9"/>
      <c r="L299" s="9"/>
      <c r="M299" s="9"/>
      <c r="N299" s="31"/>
      <c r="O299" s="32"/>
      <c r="P299" s="9"/>
      <c r="Q299" s="9"/>
      <c r="R299" s="9"/>
      <c r="S299" s="31"/>
      <c r="T299" s="32"/>
      <c r="U299" s="9"/>
      <c r="V299" s="9"/>
      <c r="W299" s="33"/>
      <c r="X299" s="34"/>
      <c r="Y299"/>
      <c r="Z299"/>
      <c r="AA299"/>
      <c r="AB299"/>
      <c r="AC299" s="1"/>
    </row>
    <row r="300" spans="1:29" s="14" customFormat="1">
      <c r="A300" s="1"/>
      <c r="B300" s="1"/>
      <c r="C300" s="1"/>
      <c r="D300" s="12"/>
      <c r="F300" s="2"/>
      <c r="G300" s="2"/>
      <c r="H300" s="9"/>
      <c r="I300" s="31"/>
      <c r="J300" s="32"/>
      <c r="K300" s="9"/>
      <c r="L300" s="9"/>
      <c r="M300" s="9"/>
      <c r="N300" s="31"/>
      <c r="O300" s="32"/>
      <c r="P300" s="9"/>
      <c r="Q300" s="9"/>
      <c r="R300" s="9"/>
      <c r="S300" s="31"/>
      <c r="T300" s="32"/>
      <c r="U300" s="9"/>
      <c r="V300" s="9"/>
      <c r="W300" s="33"/>
      <c r="X300" s="34"/>
      <c r="Y300"/>
      <c r="Z300"/>
      <c r="AA300"/>
      <c r="AB300"/>
      <c r="AC300" s="1"/>
    </row>
    <row r="301" spans="1:29" s="14" customFormat="1">
      <c r="A301" s="1"/>
      <c r="B301" s="1"/>
      <c r="C301" s="1"/>
      <c r="D301" s="12"/>
      <c r="F301" s="2"/>
      <c r="G301" s="2"/>
      <c r="H301" s="9"/>
      <c r="I301" s="31"/>
      <c r="J301" s="32"/>
      <c r="K301" s="9"/>
      <c r="L301" s="9"/>
      <c r="M301" s="9"/>
      <c r="N301" s="31"/>
      <c r="O301" s="32"/>
      <c r="P301" s="9"/>
      <c r="Q301" s="9"/>
      <c r="R301" s="9"/>
      <c r="S301" s="31"/>
      <c r="T301" s="32"/>
      <c r="U301" s="9"/>
      <c r="V301" s="9"/>
      <c r="W301" s="33"/>
      <c r="X301" s="34"/>
      <c r="Y301"/>
      <c r="Z301"/>
      <c r="AA301"/>
      <c r="AB301"/>
      <c r="AC301" s="1"/>
    </row>
    <row r="302" spans="1:29" s="14" customFormat="1">
      <c r="A302" s="1"/>
      <c r="B302" s="1"/>
      <c r="C302" s="1"/>
      <c r="D302" s="12"/>
      <c r="F302" s="2"/>
      <c r="G302" s="2"/>
      <c r="H302" s="9"/>
      <c r="I302" s="31"/>
      <c r="J302" s="32"/>
      <c r="K302" s="9"/>
      <c r="L302" s="9"/>
      <c r="M302" s="9"/>
      <c r="N302" s="31"/>
      <c r="O302" s="32"/>
      <c r="P302" s="9"/>
      <c r="Q302" s="9"/>
      <c r="R302" s="9"/>
      <c r="S302" s="31"/>
      <c r="T302" s="32"/>
      <c r="U302" s="9"/>
      <c r="V302" s="9"/>
      <c r="W302" s="33"/>
      <c r="X302" s="34"/>
      <c r="Y302"/>
      <c r="Z302"/>
      <c r="AA302"/>
      <c r="AB302"/>
      <c r="AC302" s="1"/>
    </row>
    <row r="303" spans="1:29" s="14" customFormat="1">
      <c r="A303" s="1"/>
      <c r="B303" s="1"/>
      <c r="C303" s="1"/>
      <c r="D303" s="12"/>
      <c r="F303" s="2"/>
      <c r="G303" s="2"/>
      <c r="H303" s="9"/>
      <c r="I303" s="31"/>
      <c r="J303" s="32"/>
      <c r="K303" s="9"/>
      <c r="L303" s="9"/>
      <c r="M303" s="9"/>
      <c r="N303" s="31"/>
      <c r="O303" s="32"/>
      <c r="P303" s="9"/>
      <c r="Q303" s="9"/>
      <c r="R303" s="9"/>
      <c r="S303" s="31"/>
      <c r="T303" s="32"/>
      <c r="U303" s="9"/>
      <c r="V303" s="9"/>
      <c r="W303" s="33"/>
      <c r="X303" s="34"/>
      <c r="Y303"/>
      <c r="Z303"/>
      <c r="AA303"/>
      <c r="AB303"/>
      <c r="AC303" s="1"/>
    </row>
    <row r="304" spans="1:29" s="14" customFormat="1">
      <c r="A304" s="1"/>
      <c r="B304" s="1"/>
      <c r="C304" s="1"/>
      <c r="D304" s="12"/>
      <c r="F304" s="2"/>
      <c r="G304" s="2"/>
      <c r="H304" s="9"/>
      <c r="I304" s="31"/>
      <c r="J304" s="32"/>
      <c r="K304" s="9"/>
      <c r="L304" s="9"/>
      <c r="M304" s="9"/>
      <c r="N304" s="31"/>
      <c r="O304" s="32"/>
      <c r="P304" s="9"/>
      <c r="Q304" s="9"/>
      <c r="R304" s="9"/>
      <c r="S304" s="31"/>
      <c r="T304" s="32"/>
      <c r="U304" s="9"/>
      <c r="V304" s="9"/>
      <c r="W304" s="33"/>
      <c r="X304" s="34"/>
      <c r="Y304"/>
      <c r="Z304"/>
      <c r="AA304"/>
      <c r="AB304"/>
      <c r="AC304" s="1"/>
    </row>
    <row r="305" spans="1:29" s="14" customFormat="1">
      <c r="A305" s="1"/>
      <c r="B305" s="1"/>
      <c r="C305" s="1"/>
      <c r="D305" s="12"/>
      <c r="F305" s="2"/>
      <c r="G305" s="2"/>
      <c r="H305" s="9"/>
      <c r="I305" s="31"/>
      <c r="J305" s="32"/>
      <c r="K305" s="9"/>
      <c r="L305" s="9"/>
      <c r="M305" s="9"/>
      <c r="N305" s="31"/>
      <c r="O305" s="32"/>
      <c r="P305" s="9"/>
      <c r="Q305" s="9"/>
      <c r="R305" s="9"/>
      <c r="S305" s="31"/>
      <c r="T305" s="32"/>
      <c r="U305" s="9"/>
      <c r="V305" s="9"/>
      <c r="W305" s="33"/>
      <c r="X305" s="34"/>
      <c r="Y305"/>
      <c r="Z305"/>
      <c r="AA305"/>
      <c r="AB305"/>
      <c r="AC305" s="1"/>
    </row>
    <row r="306" spans="1:29" s="14" customFormat="1">
      <c r="A306" s="1"/>
      <c r="B306" s="1"/>
      <c r="C306" s="1"/>
      <c r="D306" s="12"/>
      <c r="F306" s="2"/>
      <c r="G306" s="2"/>
      <c r="H306" s="9"/>
      <c r="I306" s="31"/>
      <c r="J306" s="32"/>
      <c r="K306" s="9"/>
      <c r="L306" s="9"/>
      <c r="M306" s="9"/>
      <c r="N306" s="31"/>
      <c r="O306" s="32"/>
      <c r="P306" s="9"/>
      <c r="Q306" s="9"/>
      <c r="R306" s="9"/>
      <c r="S306" s="31"/>
      <c r="T306" s="32"/>
      <c r="U306" s="9"/>
      <c r="V306" s="9"/>
      <c r="W306" s="33"/>
      <c r="X306" s="34"/>
      <c r="Y306"/>
      <c r="Z306"/>
      <c r="AA306"/>
      <c r="AB306"/>
      <c r="AC306" s="1"/>
    </row>
    <row r="307" spans="1:29" s="14" customFormat="1">
      <c r="A307" s="1"/>
      <c r="B307" s="1"/>
      <c r="C307" s="1"/>
      <c r="D307" s="12"/>
      <c r="F307" s="2"/>
      <c r="G307" s="2"/>
      <c r="H307" s="9"/>
      <c r="I307" s="31"/>
      <c r="J307" s="32"/>
      <c r="K307" s="9"/>
      <c r="L307" s="9"/>
      <c r="M307" s="9"/>
      <c r="N307" s="31"/>
      <c r="O307" s="32"/>
      <c r="P307" s="9"/>
      <c r="Q307" s="9"/>
      <c r="R307" s="9"/>
      <c r="S307" s="31"/>
      <c r="T307" s="32"/>
      <c r="U307" s="9"/>
      <c r="V307" s="9"/>
      <c r="W307" s="33"/>
      <c r="X307" s="34"/>
      <c r="Y307"/>
      <c r="Z307"/>
      <c r="AA307"/>
      <c r="AB307"/>
      <c r="AC307" s="1"/>
    </row>
    <row r="308" spans="1:29" s="14" customFormat="1">
      <c r="A308" s="1"/>
      <c r="B308" s="1"/>
      <c r="C308" s="1"/>
      <c r="D308" s="12"/>
      <c r="F308" s="2"/>
      <c r="G308" s="2"/>
      <c r="H308" s="9"/>
      <c r="I308" s="31"/>
      <c r="J308" s="32"/>
      <c r="K308" s="9"/>
      <c r="L308" s="9"/>
      <c r="M308" s="9"/>
      <c r="N308" s="31"/>
      <c r="O308" s="32"/>
      <c r="P308" s="9"/>
      <c r="Q308" s="9"/>
      <c r="R308" s="9"/>
      <c r="S308" s="31"/>
      <c r="T308" s="32"/>
      <c r="U308" s="9"/>
      <c r="V308" s="9"/>
      <c r="W308" s="33"/>
      <c r="X308" s="34"/>
      <c r="Y308"/>
      <c r="Z308"/>
      <c r="AA308"/>
      <c r="AB308"/>
      <c r="AC308" s="1"/>
    </row>
    <row r="309" spans="1:29" s="14" customFormat="1">
      <c r="A309" s="1"/>
      <c r="B309" s="1"/>
      <c r="C309" s="1"/>
      <c r="D309" s="12"/>
      <c r="F309" s="2"/>
      <c r="G309" s="2"/>
      <c r="H309" s="9"/>
      <c r="I309" s="31"/>
      <c r="J309" s="32"/>
      <c r="K309" s="9"/>
      <c r="L309" s="9"/>
      <c r="M309" s="9"/>
      <c r="N309" s="31"/>
      <c r="O309" s="32"/>
      <c r="P309" s="9"/>
      <c r="Q309" s="9"/>
      <c r="R309" s="9"/>
      <c r="S309" s="31"/>
      <c r="T309" s="32"/>
      <c r="U309" s="9"/>
      <c r="V309" s="9"/>
      <c r="W309" s="33"/>
      <c r="X309" s="34"/>
      <c r="Y309"/>
      <c r="Z309"/>
      <c r="AA309"/>
      <c r="AB309"/>
      <c r="AC309" s="1"/>
    </row>
    <row r="310" spans="1:29" s="14" customFormat="1">
      <c r="A310" s="1"/>
      <c r="B310" s="1"/>
      <c r="C310" s="1"/>
      <c r="D310" s="12"/>
      <c r="F310" s="2"/>
      <c r="G310" s="2"/>
      <c r="H310" s="9"/>
      <c r="I310" s="31"/>
      <c r="J310" s="32"/>
      <c r="K310" s="9"/>
      <c r="L310" s="9"/>
      <c r="M310" s="9"/>
      <c r="N310" s="31"/>
      <c r="O310" s="32"/>
      <c r="P310" s="9"/>
      <c r="Q310" s="9"/>
      <c r="R310" s="9"/>
      <c r="S310" s="31"/>
      <c r="T310" s="32"/>
      <c r="U310" s="9"/>
      <c r="V310" s="9"/>
      <c r="W310" s="33"/>
      <c r="X310" s="34"/>
      <c r="Y310"/>
      <c r="Z310"/>
      <c r="AA310"/>
      <c r="AB310"/>
      <c r="AC310" s="1"/>
    </row>
    <row r="311" spans="1:29" s="14" customFormat="1">
      <c r="A311" s="1"/>
      <c r="B311" s="1"/>
      <c r="C311" s="1"/>
      <c r="D311" s="12"/>
      <c r="F311" s="2"/>
      <c r="G311" s="2"/>
      <c r="H311" s="9"/>
      <c r="I311" s="31"/>
      <c r="J311" s="32"/>
      <c r="K311" s="9"/>
      <c r="L311" s="9"/>
      <c r="M311" s="9"/>
      <c r="N311" s="31"/>
      <c r="O311" s="32"/>
      <c r="P311" s="9"/>
      <c r="Q311" s="9"/>
      <c r="R311" s="9"/>
      <c r="S311" s="31"/>
      <c r="T311" s="32"/>
      <c r="U311" s="9"/>
      <c r="V311" s="9"/>
      <c r="W311" s="33"/>
      <c r="X311" s="34"/>
      <c r="Y311"/>
      <c r="Z311"/>
      <c r="AA311"/>
      <c r="AB311"/>
      <c r="AC311" s="1"/>
    </row>
    <row r="312" spans="1:29" s="14" customFormat="1">
      <c r="A312" s="1"/>
      <c r="B312" s="1"/>
      <c r="C312" s="1"/>
      <c r="D312" s="12"/>
      <c r="F312" s="2"/>
      <c r="G312" s="2"/>
      <c r="H312" s="9"/>
      <c r="I312" s="31"/>
      <c r="J312" s="32"/>
      <c r="K312" s="9"/>
      <c r="L312" s="9"/>
      <c r="M312" s="9"/>
      <c r="N312" s="31"/>
      <c r="O312" s="32"/>
      <c r="P312" s="9"/>
      <c r="Q312" s="9"/>
      <c r="R312" s="9"/>
      <c r="S312" s="31"/>
      <c r="T312" s="32"/>
      <c r="U312" s="9"/>
      <c r="V312" s="9"/>
      <c r="W312" s="33"/>
      <c r="X312" s="34"/>
      <c r="Y312"/>
      <c r="Z312"/>
      <c r="AA312"/>
      <c r="AB312"/>
      <c r="AC312" s="1"/>
    </row>
    <row r="313" spans="1:29" s="14" customFormat="1">
      <c r="A313" s="1"/>
      <c r="B313" s="1"/>
      <c r="C313" s="1"/>
      <c r="D313" s="12"/>
      <c r="F313" s="2"/>
      <c r="G313" s="2"/>
      <c r="H313" s="9"/>
      <c r="I313" s="31"/>
      <c r="J313" s="32"/>
      <c r="K313" s="9"/>
      <c r="L313" s="9"/>
      <c r="M313" s="9"/>
      <c r="N313" s="31"/>
      <c r="O313" s="32"/>
      <c r="P313" s="9"/>
      <c r="Q313" s="9"/>
      <c r="R313" s="9"/>
      <c r="S313" s="31"/>
      <c r="T313" s="32"/>
      <c r="U313" s="9"/>
      <c r="V313" s="9"/>
      <c r="W313" s="33"/>
      <c r="X313" s="34"/>
      <c r="Y313"/>
      <c r="Z313"/>
      <c r="AA313"/>
      <c r="AB313"/>
      <c r="AC313" s="1"/>
    </row>
    <row r="314" spans="1:29" s="14" customFormat="1">
      <c r="A314" s="1"/>
      <c r="B314" s="1"/>
      <c r="C314" s="1"/>
      <c r="D314" s="12"/>
      <c r="F314" s="2"/>
      <c r="G314" s="2"/>
      <c r="H314" s="9"/>
      <c r="I314" s="31"/>
      <c r="J314" s="32"/>
      <c r="K314" s="9"/>
      <c r="L314" s="9"/>
      <c r="M314" s="9"/>
      <c r="N314" s="31"/>
      <c r="O314" s="32"/>
      <c r="P314" s="9"/>
      <c r="Q314" s="9"/>
      <c r="R314" s="9"/>
      <c r="S314" s="31"/>
      <c r="T314" s="32"/>
      <c r="U314" s="9"/>
      <c r="V314" s="9"/>
      <c r="W314" s="33"/>
      <c r="X314" s="34"/>
      <c r="Y314"/>
      <c r="Z314"/>
      <c r="AA314"/>
      <c r="AB314"/>
      <c r="AC314" s="1"/>
    </row>
    <row r="315" spans="1:29" s="14" customFormat="1">
      <c r="A315" s="1"/>
      <c r="B315" s="1"/>
      <c r="C315" s="1"/>
      <c r="D315" s="12"/>
      <c r="F315" s="2"/>
      <c r="G315" s="2"/>
      <c r="H315" s="9"/>
      <c r="I315" s="31"/>
      <c r="J315" s="32"/>
      <c r="K315" s="9"/>
      <c r="L315" s="9"/>
      <c r="M315" s="9"/>
      <c r="N315" s="31"/>
      <c r="O315" s="32"/>
      <c r="P315" s="9"/>
      <c r="Q315" s="9"/>
      <c r="R315" s="9"/>
      <c r="S315" s="31"/>
      <c r="T315" s="32"/>
      <c r="U315" s="9"/>
      <c r="V315" s="9"/>
      <c r="W315" s="33"/>
      <c r="X315" s="34"/>
      <c r="Y315"/>
      <c r="Z315"/>
      <c r="AA315"/>
      <c r="AB315"/>
      <c r="AC315" s="1"/>
    </row>
    <row r="316" spans="1:29" s="14" customFormat="1">
      <c r="A316" s="1"/>
      <c r="B316" s="1"/>
      <c r="C316" s="1"/>
      <c r="D316" s="12"/>
      <c r="F316" s="2"/>
      <c r="G316" s="2"/>
      <c r="H316" s="9"/>
      <c r="I316" s="31"/>
      <c r="J316" s="32"/>
      <c r="K316" s="9"/>
      <c r="L316" s="9"/>
      <c r="M316" s="9"/>
      <c r="N316" s="31"/>
      <c r="O316" s="32"/>
      <c r="P316" s="9"/>
      <c r="Q316" s="9"/>
      <c r="R316" s="9"/>
      <c r="S316" s="31"/>
      <c r="T316" s="32"/>
      <c r="U316" s="9"/>
      <c r="V316" s="9"/>
      <c r="W316" s="33"/>
      <c r="X316" s="34"/>
      <c r="Y316"/>
      <c r="Z316"/>
      <c r="AA316"/>
      <c r="AB316"/>
      <c r="AC316" s="1"/>
    </row>
    <row r="317" spans="1:29" s="14" customFormat="1">
      <c r="A317" s="1"/>
      <c r="B317" s="1"/>
      <c r="C317" s="1"/>
      <c r="D317" s="12"/>
      <c r="F317" s="2"/>
      <c r="G317" s="2"/>
      <c r="H317" s="9"/>
      <c r="I317" s="31"/>
      <c r="J317" s="32"/>
      <c r="K317" s="9"/>
      <c r="L317" s="9"/>
      <c r="M317" s="9"/>
      <c r="N317" s="31"/>
      <c r="O317" s="32"/>
      <c r="P317" s="9"/>
      <c r="Q317" s="9"/>
      <c r="R317" s="9"/>
      <c r="S317" s="31"/>
      <c r="T317" s="32"/>
      <c r="U317" s="9"/>
      <c r="V317" s="9"/>
      <c r="W317" s="33"/>
      <c r="X317" s="34"/>
      <c r="Y317"/>
      <c r="Z317"/>
      <c r="AA317"/>
      <c r="AB317"/>
      <c r="AC317" s="1"/>
    </row>
    <row r="318" spans="1:29" s="14" customFormat="1">
      <c r="A318" s="1"/>
      <c r="B318" s="1"/>
      <c r="C318" s="1"/>
      <c r="D318" s="12"/>
      <c r="F318" s="2"/>
      <c r="G318" s="2"/>
      <c r="H318" s="9"/>
      <c r="I318" s="31"/>
      <c r="J318" s="32"/>
      <c r="K318" s="9"/>
      <c r="L318" s="9"/>
      <c r="M318" s="9"/>
      <c r="N318" s="31"/>
      <c r="O318" s="32"/>
      <c r="P318" s="9"/>
      <c r="Q318" s="9"/>
      <c r="R318" s="9"/>
      <c r="S318" s="31"/>
      <c r="T318" s="32"/>
      <c r="U318" s="9"/>
      <c r="V318" s="9"/>
      <c r="W318" s="33"/>
      <c r="X318" s="34"/>
      <c r="Y318"/>
      <c r="Z318"/>
      <c r="AA318"/>
      <c r="AB318"/>
      <c r="AC318" s="1"/>
    </row>
    <row r="319" spans="1:29" s="14" customFormat="1">
      <c r="A319" s="1"/>
      <c r="B319" s="1"/>
      <c r="C319" s="1"/>
      <c r="D319" s="12"/>
      <c r="F319" s="2"/>
      <c r="G319" s="2"/>
      <c r="H319" s="9"/>
      <c r="I319" s="31"/>
      <c r="J319" s="32"/>
      <c r="K319" s="9"/>
      <c r="L319" s="9"/>
      <c r="M319" s="9"/>
      <c r="N319" s="31"/>
      <c r="O319" s="32"/>
      <c r="P319" s="9"/>
      <c r="Q319" s="9"/>
      <c r="R319" s="9"/>
      <c r="S319" s="31"/>
      <c r="T319" s="32"/>
      <c r="U319" s="9"/>
      <c r="V319" s="9"/>
      <c r="W319" s="33"/>
      <c r="X319" s="34"/>
      <c r="Y319"/>
      <c r="Z319"/>
      <c r="AA319"/>
      <c r="AB319"/>
      <c r="AC319" s="1"/>
    </row>
    <row r="320" spans="1:29" s="14" customFormat="1">
      <c r="A320" s="1"/>
      <c r="B320" s="1"/>
      <c r="C320" s="1"/>
      <c r="D320" s="12"/>
      <c r="F320" s="2"/>
      <c r="G320" s="2"/>
      <c r="H320" s="9"/>
      <c r="I320" s="31"/>
      <c r="J320" s="32"/>
      <c r="K320" s="9"/>
      <c r="L320" s="9"/>
      <c r="M320" s="9"/>
      <c r="N320" s="31"/>
      <c r="O320" s="32"/>
      <c r="P320" s="9"/>
      <c r="Q320" s="9"/>
      <c r="R320" s="9"/>
      <c r="S320" s="31"/>
      <c r="T320" s="32"/>
      <c r="U320" s="9"/>
      <c r="V320" s="9"/>
      <c r="W320" s="33"/>
      <c r="X320" s="34"/>
      <c r="Y320"/>
      <c r="Z320"/>
      <c r="AA320"/>
      <c r="AB320"/>
      <c r="AC320" s="1"/>
    </row>
    <row r="321" spans="1:29" s="14" customFormat="1">
      <c r="A321" s="1"/>
      <c r="B321" s="1"/>
      <c r="C321" s="1"/>
      <c r="D321" s="12"/>
      <c r="F321" s="2"/>
      <c r="G321" s="2"/>
      <c r="H321" s="9"/>
      <c r="I321" s="31"/>
      <c r="J321" s="32"/>
      <c r="K321" s="9"/>
      <c r="L321" s="9"/>
      <c r="M321" s="9"/>
      <c r="N321" s="31"/>
      <c r="O321" s="32"/>
      <c r="P321" s="9"/>
      <c r="Q321" s="9"/>
      <c r="R321" s="9"/>
      <c r="S321" s="31"/>
      <c r="T321" s="32"/>
      <c r="U321" s="9"/>
      <c r="V321" s="9"/>
      <c r="W321" s="33"/>
      <c r="X321" s="34"/>
      <c r="Y321"/>
      <c r="Z321"/>
      <c r="AA321"/>
      <c r="AB321"/>
      <c r="AC321" s="1"/>
    </row>
    <row r="322" spans="1:29" s="14" customFormat="1">
      <c r="A322" s="1"/>
      <c r="B322" s="1"/>
      <c r="C322" s="1"/>
      <c r="D322" s="12"/>
      <c r="F322" s="2"/>
      <c r="G322" s="2"/>
      <c r="H322" s="9"/>
      <c r="I322" s="31"/>
      <c r="J322" s="32"/>
      <c r="K322" s="9"/>
      <c r="L322" s="9"/>
      <c r="M322" s="9"/>
      <c r="N322" s="31"/>
      <c r="O322" s="32"/>
      <c r="P322" s="9"/>
      <c r="Q322" s="9"/>
      <c r="R322" s="9"/>
      <c r="S322" s="31"/>
      <c r="T322" s="32"/>
      <c r="U322" s="9"/>
      <c r="V322" s="9"/>
      <c r="W322" s="33"/>
      <c r="X322" s="34"/>
      <c r="Y322"/>
      <c r="Z322"/>
      <c r="AA322"/>
      <c r="AB322"/>
      <c r="AC322" s="1"/>
    </row>
    <row r="323" spans="1:29" s="14" customFormat="1">
      <c r="A323" s="1"/>
      <c r="B323" s="1"/>
      <c r="C323" s="1"/>
      <c r="D323" s="12"/>
      <c r="F323" s="2"/>
      <c r="G323" s="2"/>
      <c r="H323" s="9"/>
      <c r="I323" s="31"/>
      <c r="J323" s="32"/>
      <c r="K323" s="9"/>
      <c r="L323" s="9"/>
      <c r="M323" s="9"/>
      <c r="N323" s="31"/>
      <c r="O323" s="32"/>
      <c r="P323" s="9"/>
      <c r="Q323" s="9"/>
      <c r="R323" s="9"/>
      <c r="S323" s="31"/>
      <c r="T323" s="32"/>
      <c r="U323" s="9"/>
      <c r="V323" s="9"/>
      <c r="W323" s="33"/>
      <c r="X323" s="34"/>
      <c r="Y323"/>
      <c r="Z323"/>
      <c r="AA323"/>
      <c r="AB323"/>
      <c r="AC323" s="1"/>
    </row>
    <row r="324" spans="1:29" s="14" customFormat="1">
      <c r="A324" s="1"/>
      <c r="B324" s="1"/>
      <c r="C324" s="1"/>
      <c r="D324" s="12"/>
      <c r="F324" s="2"/>
      <c r="G324" s="2"/>
      <c r="H324" s="9"/>
      <c r="I324" s="31"/>
      <c r="J324" s="32"/>
      <c r="K324" s="9"/>
      <c r="L324" s="9"/>
      <c r="M324" s="9"/>
      <c r="N324" s="31"/>
      <c r="O324" s="32"/>
      <c r="P324" s="9"/>
      <c r="Q324" s="9"/>
      <c r="R324" s="9"/>
      <c r="S324" s="31"/>
      <c r="T324" s="32"/>
      <c r="U324" s="9"/>
      <c r="V324" s="9"/>
      <c r="W324" s="33"/>
      <c r="X324" s="34"/>
      <c r="Y324"/>
      <c r="Z324"/>
      <c r="AA324"/>
      <c r="AB324"/>
      <c r="AC324" s="1"/>
    </row>
    <row r="325" spans="1:29" s="14" customFormat="1">
      <c r="A325" s="1"/>
      <c r="B325" s="1"/>
      <c r="C325" s="1"/>
      <c r="D325" s="12"/>
      <c r="F325" s="2"/>
      <c r="G325" s="2"/>
      <c r="H325" s="9"/>
      <c r="I325" s="31"/>
      <c r="J325" s="32"/>
      <c r="K325" s="9"/>
      <c r="L325" s="9"/>
      <c r="M325" s="9"/>
      <c r="N325" s="31"/>
      <c r="O325" s="32"/>
      <c r="P325" s="9"/>
      <c r="Q325" s="9"/>
      <c r="R325" s="9"/>
      <c r="S325" s="31"/>
      <c r="T325" s="32"/>
      <c r="U325" s="9"/>
      <c r="V325" s="9"/>
      <c r="W325" s="33"/>
      <c r="X325" s="34"/>
      <c r="Y325"/>
      <c r="Z325"/>
      <c r="AA325"/>
      <c r="AB325"/>
      <c r="AC325" s="1"/>
    </row>
    <row r="326" spans="1:29" s="14" customFormat="1">
      <c r="A326" s="1"/>
      <c r="B326" s="1"/>
      <c r="C326" s="1"/>
      <c r="D326" s="12"/>
      <c r="F326" s="2"/>
      <c r="G326" s="2"/>
      <c r="H326" s="9"/>
      <c r="I326" s="31"/>
      <c r="J326" s="32"/>
      <c r="K326" s="9"/>
      <c r="L326" s="9"/>
      <c r="M326" s="9"/>
      <c r="N326" s="31"/>
      <c r="O326" s="32"/>
      <c r="P326" s="9"/>
      <c r="Q326" s="9"/>
      <c r="R326" s="9"/>
      <c r="S326" s="31"/>
      <c r="T326" s="32"/>
      <c r="U326" s="9"/>
      <c r="V326" s="9"/>
      <c r="W326" s="33"/>
      <c r="X326" s="34"/>
      <c r="Y326"/>
      <c r="Z326"/>
      <c r="AA326"/>
      <c r="AB326"/>
      <c r="AC326" s="1"/>
    </row>
    <row r="327" spans="1:29" s="14" customFormat="1">
      <c r="A327" s="1"/>
      <c r="B327" s="1"/>
      <c r="C327" s="1"/>
      <c r="D327" s="12"/>
      <c r="F327" s="2"/>
      <c r="G327" s="2"/>
      <c r="H327" s="9"/>
      <c r="I327" s="31"/>
      <c r="J327" s="32"/>
      <c r="K327" s="9"/>
      <c r="L327" s="9"/>
      <c r="M327" s="9"/>
      <c r="N327" s="31"/>
      <c r="O327" s="32"/>
      <c r="P327" s="9"/>
      <c r="Q327" s="9"/>
      <c r="R327" s="9"/>
      <c r="S327" s="31"/>
      <c r="T327" s="32"/>
      <c r="U327" s="9"/>
      <c r="V327" s="9"/>
      <c r="W327" s="33"/>
      <c r="X327" s="34"/>
      <c r="Y327"/>
      <c r="Z327"/>
      <c r="AA327"/>
      <c r="AB327"/>
      <c r="AC327" s="1"/>
    </row>
    <row r="328" spans="1:29" s="14" customFormat="1">
      <c r="A328" s="1"/>
      <c r="B328" s="1"/>
      <c r="C328" s="1"/>
      <c r="D328" s="12"/>
      <c r="F328" s="2"/>
      <c r="G328" s="2"/>
      <c r="H328" s="9"/>
      <c r="I328" s="31"/>
      <c r="J328" s="32"/>
      <c r="K328" s="9"/>
      <c r="L328" s="9"/>
      <c r="M328" s="9"/>
      <c r="N328" s="31"/>
      <c r="O328" s="32"/>
      <c r="P328" s="9"/>
      <c r="Q328" s="9"/>
      <c r="R328" s="9"/>
      <c r="S328" s="31"/>
      <c r="T328" s="32"/>
      <c r="U328" s="9"/>
      <c r="V328" s="9"/>
      <c r="W328" s="33"/>
      <c r="X328" s="34"/>
      <c r="Y328"/>
      <c r="Z328"/>
      <c r="AA328"/>
      <c r="AB328"/>
      <c r="AC328" s="1"/>
    </row>
    <row r="329" spans="1:29" s="14" customFormat="1">
      <c r="A329" s="1"/>
      <c r="B329" s="1"/>
      <c r="C329" s="1"/>
      <c r="D329" s="12"/>
      <c r="F329" s="2"/>
      <c r="G329" s="2"/>
      <c r="H329" s="9"/>
      <c r="I329" s="31"/>
      <c r="J329" s="32"/>
      <c r="K329" s="9"/>
      <c r="L329" s="9"/>
      <c r="M329" s="9"/>
      <c r="N329" s="31"/>
      <c r="O329" s="32"/>
      <c r="P329" s="9"/>
      <c r="Q329" s="9"/>
      <c r="R329" s="9"/>
      <c r="S329" s="31"/>
      <c r="T329" s="32"/>
      <c r="U329" s="9"/>
      <c r="V329" s="9"/>
      <c r="W329" s="33"/>
      <c r="X329" s="34"/>
      <c r="Y329"/>
      <c r="Z329"/>
      <c r="AA329"/>
      <c r="AB329"/>
      <c r="AC329" s="1"/>
    </row>
    <row r="330" spans="1:29" s="14" customFormat="1">
      <c r="A330" s="1"/>
      <c r="B330" s="1"/>
      <c r="C330" s="1"/>
      <c r="D330" s="12"/>
      <c r="F330" s="2"/>
      <c r="G330" s="2"/>
      <c r="H330" s="9"/>
      <c r="I330" s="31"/>
      <c r="J330" s="32"/>
      <c r="K330" s="9"/>
      <c r="L330" s="9"/>
      <c r="M330" s="9"/>
      <c r="N330" s="31"/>
      <c r="O330" s="32"/>
      <c r="P330" s="9"/>
      <c r="Q330" s="9"/>
      <c r="R330" s="9"/>
      <c r="S330" s="31"/>
      <c r="T330" s="32"/>
      <c r="U330" s="9"/>
      <c r="V330" s="9"/>
      <c r="W330" s="33"/>
      <c r="X330" s="34"/>
      <c r="Y330"/>
      <c r="Z330"/>
      <c r="AA330"/>
      <c r="AB330"/>
      <c r="AC330" s="1"/>
    </row>
    <row r="331" spans="1:29" s="14" customFormat="1">
      <c r="A331" s="1"/>
      <c r="B331" s="1"/>
      <c r="C331" s="1"/>
      <c r="D331" s="12"/>
      <c r="F331" s="2"/>
      <c r="G331" s="2"/>
      <c r="H331" s="9"/>
      <c r="I331" s="31"/>
      <c r="J331" s="32"/>
      <c r="K331" s="9"/>
      <c r="L331" s="9"/>
      <c r="M331" s="9"/>
      <c r="N331" s="31"/>
      <c r="O331" s="32"/>
      <c r="P331" s="9"/>
      <c r="Q331" s="9"/>
      <c r="R331" s="9"/>
      <c r="S331" s="31"/>
      <c r="T331" s="32"/>
      <c r="U331" s="9"/>
      <c r="V331" s="9"/>
      <c r="W331" s="33"/>
      <c r="X331" s="34"/>
      <c r="Y331"/>
      <c r="Z331"/>
      <c r="AA331"/>
      <c r="AB331"/>
      <c r="AC331" s="1"/>
    </row>
    <row r="332" spans="1:29" s="14" customFormat="1">
      <c r="A332" s="1"/>
      <c r="B332" s="1"/>
      <c r="C332" s="1"/>
      <c r="D332" s="12"/>
      <c r="F332" s="2"/>
      <c r="G332" s="2"/>
      <c r="H332" s="9"/>
      <c r="I332" s="31"/>
      <c r="J332" s="32"/>
      <c r="K332" s="9"/>
      <c r="L332" s="9"/>
      <c r="M332" s="9"/>
      <c r="N332" s="31"/>
      <c r="O332" s="32"/>
      <c r="P332" s="9"/>
      <c r="Q332" s="9"/>
      <c r="R332" s="9"/>
      <c r="S332" s="31"/>
      <c r="T332" s="32"/>
      <c r="U332" s="9"/>
      <c r="V332" s="9"/>
      <c r="W332" s="33"/>
      <c r="X332" s="34"/>
      <c r="Y332"/>
      <c r="Z332"/>
      <c r="AA332"/>
      <c r="AB332"/>
      <c r="AC332" s="1"/>
    </row>
    <row r="333" spans="1:29" s="14" customFormat="1">
      <c r="A333" s="1"/>
      <c r="B333" s="1"/>
      <c r="C333" s="1"/>
      <c r="D333" s="12"/>
      <c r="F333" s="2"/>
      <c r="G333" s="2"/>
      <c r="H333" s="9"/>
      <c r="I333" s="31"/>
      <c r="J333" s="32"/>
      <c r="K333" s="9"/>
      <c r="L333" s="9"/>
      <c r="M333" s="9"/>
      <c r="N333" s="31"/>
      <c r="O333" s="32"/>
      <c r="P333" s="9"/>
      <c r="Q333" s="9"/>
      <c r="R333" s="9"/>
      <c r="S333" s="31"/>
      <c r="T333" s="32"/>
      <c r="U333" s="9"/>
      <c r="V333" s="9"/>
      <c r="W333" s="33"/>
      <c r="X333" s="34"/>
      <c r="Y333"/>
      <c r="Z333"/>
      <c r="AA333"/>
      <c r="AB333"/>
      <c r="AC333" s="1"/>
    </row>
    <row r="334" spans="1:29" s="14" customFormat="1">
      <c r="A334" s="1"/>
      <c r="B334" s="1"/>
      <c r="C334" s="1"/>
      <c r="D334" s="12"/>
      <c r="F334" s="2"/>
      <c r="G334" s="2"/>
      <c r="H334" s="9"/>
      <c r="I334" s="31"/>
      <c r="J334" s="32"/>
      <c r="K334" s="9"/>
      <c r="L334" s="9"/>
      <c r="M334" s="9"/>
      <c r="N334" s="31"/>
      <c r="O334" s="32"/>
      <c r="P334" s="9"/>
      <c r="Q334" s="9"/>
      <c r="R334" s="9"/>
      <c r="S334" s="31"/>
      <c r="T334" s="32"/>
      <c r="U334" s="9"/>
      <c r="V334" s="9"/>
      <c r="W334" s="33"/>
      <c r="X334" s="34"/>
      <c r="Y334"/>
      <c r="Z334"/>
      <c r="AA334"/>
      <c r="AB334"/>
      <c r="AC334" s="1"/>
    </row>
    <row r="335" spans="1:29" s="14" customFormat="1">
      <c r="A335" s="1"/>
      <c r="B335" s="1"/>
      <c r="C335" s="1"/>
      <c r="D335" s="12"/>
      <c r="F335" s="2"/>
      <c r="G335" s="2"/>
      <c r="H335" s="9"/>
      <c r="I335" s="31"/>
      <c r="J335" s="32"/>
      <c r="K335" s="9"/>
      <c r="L335" s="9"/>
      <c r="M335" s="9"/>
      <c r="N335" s="31"/>
      <c r="O335" s="32"/>
      <c r="P335" s="9"/>
      <c r="Q335" s="9"/>
      <c r="R335" s="9"/>
      <c r="S335" s="31"/>
      <c r="T335" s="32"/>
      <c r="U335" s="9"/>
      <c r="V335" s="9"/>
      <c r="W335" s="33"/>
      <c r="X335" s="34"/>
      <c r="Y335"/>
      <c r="Z335"/>
      <c r="AA335"/>
      <c r="AB335"/>
      <c r="AC335" s="1"/>
    </row>
    <row r="336" spans="1:29" s="14" customFormat="1">
      <c r="A336" s="1"/>
      <c r="B336" s="1"/>
      <c r="C336" s="1"/>
      <c r="D336" s="12"/>
      <c r="F336" s="2"/>
      <c r="G336" s="2"/>
      <c r="H336" s="9"/>
      <c r="I336" s="31"/>
      <c r="J336" s="32"/>
      <c r="K336" s="9"/>
      <c r="L336" s="9"/>
      <c r="M336" s="9"/>
      <c r="N336" s="31"/>
      <c r="O336" s="32"/>
      <c r="P336" s="9"/>
      <c r="Q336" s="9"/>
      <c r="R336" s="9"/>
      <c r="S336" s="31"/>
      <c r="T336" s="32"/>
      <c r="U336" s="9"/>
      <c r="V336" s="9"/>
      <c r="W336" s="33"/>
      <c r="X336" s="34"/>
      <c r="Y336"/>
      <c r="Z336"/>
      <c r="AA336"/>
      <c r="AB336"/>
      <c r="AC336" s="1"/>
    </row>
    <row r="337" spans="1:29" s="14" customFormat="1">
      <c r="A337" s="1"/>
      <c r="B337" s="1"/>
      <c r="C337" s="1"/>
      <c r="D337" s="12"/>
      <c r="F337" s="2"/>
      <c r="G337" s="2"/>
      <c r="H337" s="9"/>
      <c r="I337" s="31"/>
      <c r="J337" s="32"/>
      <c r="K337" s="9"/>
      <c r="L337" s="9"/>
      <c r="M337" s="9"/>
      <c r="N337" s="31"/>
      <c r="O337" s="32"/>
      <c r="P337" s="9"/>
      <c r="Q337" s="9"/>
      <c r="R337" s="9"/>
      <c r="S337" s="31"/>
      <c r="T337" s="32"/>
      <c r="U337" s="9"/>
      <c r="V337" s="9"/>
      <c r="W337" s="33"/>
      <c r="X337" s="34"/>
      <c r="Y337"/>
      <c r="Z337"/>
      <c r="AA337"/>
      <c r="AB337"/>
      <c r="AC337" s="1"/>
    </row>
    <row r="338" spans="1:29" s="14" customFormat="1">
      <c r="A338" s="1"/>
      <c r="B338" s="1"/>
      <c r="C338" s="1"/>
      <c r="D338" s="12"/>
      <c r="F338" s="2"/>
      <c r="G338" s="2"/>
      <c r="H338" s="9"/>
      <c r="I338" s="31"/>
      <c r="J338" s="32"/>
      <c r="K338" s="9"/>
      <c r="L338" s="9"/>
      <c r="M338" s="9"/>
      <c r="N338" s="31"/>
      <c r="O338" s="32"/>
      <c r="P338" s="9"/>
      <c r="Q338" s="9"/>
      <c r="R338" s="9"/>
      <c r="S338" s="31"/>
      <c r="T338" s="32"/>
      <c r="U338" s="9"/>
      <c r="V338" s="9"/>
      <c r="W338" s="33"/>
      <c r="X338" s="34"/>
      <c r="Y338"/>
      <c r="Z338"/>
      <c r="AA338"/>
      <c r="AB338"/>
      <c r="AC338" s="1"/>
    </row>
    <row r="339" spans="1:29" s="14" customFormat="1">
      <c r="A339" s="1"/>
      <c r="B339" s="1"/>
      <c r="C339" s="1"/>
      <c r="D339" s="12"/>
      <c r="F339" s="2"/>
      <c r="G339" s="2"/>
      <c r="H339" s="9"/>
      <c r="I339" s="31"/>
      <c r="J339" s="32"/>
      <c r="K339" s="9"/>
      <c r="L339" s="9"/>
      <c r="M339" s="9"/>
      <c r="N339" s="31"/>
      <c r="O339" s="32"/>
      <c r="P339" s="9"/>
      <c r="Q339" s="9"/>
      <c r="R339" s="9"/>
      <c r="S339" s="31"/>
      <c r="T339" s="32"/>
      <c r="U339" s="9"/>
      <c r="V339" s="9"/>
      <c r="W339" s="33"/>
      <c r="X339" s="34"/>
      <c r="Y339"/>
      <c r="Z339"/>
      <c r="AA339"/>
      <c r="AB339"/>
      <c r="AC339" s="1"/>
    </row>
    <row r="340" spans="1:29" s="14" customFormat="1">
      <c r="A340" s="1"/>
      <c r="B340" s="1"/>
      <c r="C340" s="1"/>
      <c r="D340" s="12"/>
      <c r="F340" s="2"/>
      <c r="G340" s="2"/>
      <c r="H340" s="9"/>
      <c r="I340" s="31"/>
      <c r="J340" s="32"/>
      <c r="K340" s="9"/>
      <c r="L340" s="9"/>
      <c r="M340" s="9"/>
      <c r="N340" s="31"/>
      <c r="O340" s="32"/>
      <c r="P340" s="9"/>
      <c r="Q340" s="9"/>
      <c r="R340" s="9"/>
      <c r="S340" s="31"/>
      <c r="T340" s="32"/>
      <c r="U340" s="9"/>
      <c r="V340" s="9"/>
      <c r="W340" s="33"/>
      <c r="X340" s="34"/>
      <c r="Y340"/>
      <c r="Z340"/>
      <c r="AA340"/>
      <c r="AB340"/>
      <c r="AC340" s="1"/>
    </row>
    <row r="341" spans="1:29" s="14" customFormat="1">
      <c r="A341" s="1"/>
      <c r="B341" s="1"/>
      <c r="C341" s="1"/>
      <c r="D341" s="12"/>
      <c r="F341" s="2"/>
      <c r="G341" s="2"/>
      <c r="H341" s="9"/>
      <c r="I341" s="31"/>
      <c r="J341" s="32"/>
      <c r="K341" s="9"/>
      <c r="L341" s="9"/>
      <c r="M341" s="9"/>
      <c r="N341" s="31"/>
      <c r="O341" s="32"/>
      <c r="P341" s="9"/>
      <c r="Q341" s="9"/>
      <c r="R341" s="9"/>
      <c r="S341" s="31"/>
      <c r="T341" s="32"/>
      <c r="U341" s="9"/>
      <c r="V341" s="9"/>
      <c r="W341" s="33"/>
      <c r="X341" s="34"/>
      <c r="Y341"/>
      <c r="Z341"/>
      <c r="AA341"/>
      <c r="AB341"/>
      <c r="AC341" s="1"/>
    </row>
    <row r="342" spans="1:29" s="14" customFormat="1">
      <c r="A342" s="1"/>
      <c r="B342" s="1"/>
      <c r="C342" s="1"/>
      <c r="D342" s="12"/>
      <c r="F342" s="2"/>
      <c r="G342" s="2"/>
      <c r="H342" s="9"/>
      <c r="I342" s="31"/>
      <c r="J342" s="32"/>
      <c r="K342" s="9"/>
      <c r="L342" s="9"/>
      <c r="M342" s="9"/>
      <c r="N342" s="31"/>
      <c r="O342" s="32"/>
      <c r="P342" s="9"/>
      <c r="Q342" s="9"/>
      <c r="R342" s="9"/>
      <c r="S342" s="31"/>
      <c r="T342" s="32"/>
      <c r="U342" s="9"/>
      <c r="V342" s="9"/>
      <c r="W342" s="33"/>
      <c r="X342" s="34"/>
      <c r="Y342"/>
      <c r="Z342"/>
      <c r="AA342"/>
      <c r="AB342"/>
      <c r="AC342" s="1"/>
    </row>
    <row r="343" spans="1:29" s="14" customFormat="1">
      <c r="A343" s="1"/>
      <c r="B343" s="1"/>
      <c r="C343" s="1"/>
      <c r="D343" s="12"/>
      <c r="F343" s="2"/>
      <c r="G343" s="2"/>
      <c r="H343" s="9"/>
      <c r="I343" s="31"/>
      <c r="J343" s="32"/>
      <c r="K343" s="9"/>
      <c r="L343" s="9"/>
      <c r="M343" s="9"/>
      <c r="N343" s="31"/>
      <c r="O343" s="32"/>
      <c r="P343" s="9"/>
      <c r="Q343" s="9"/>
      <c r="R343" s="9"/>
      <c r="S343" s="31"/>
      <c r="T343" s="32"/>
      <c r="U343" s="9"/>
      <c r="V343" s="9"/>
      <c r="W343" s="33"/>
      <c r="X343" s="34"/>
      <c r="Y343"/>
      <c r="Z343"/>
      <c r="AA343"/>
      <c r="AB343"/>
      <c r="AC343" s="1"/>
    </row>
    <row r="344" spans="1:29" s="14" customFormat="1">
      <c r="A344" s="1"/>
      <c r="B344" s="1"/>
      <c r="C344" s="1"/>
      <c r="D344" s="12"/>
      <c r="F344" s="2"/>
      <c r="G344" s="2"/>
      <c r="H344" s="9"/>
      <c r="I344" s="31"/>
      <c r="J344" s="32"/>
      <c r="K344" s="9"/>
      <c r="L344" s="9"/>
      <c r="M344" s="9"/>
      <c r="N344" s="31"/>
      <c r="O344" s="32"/>
      <c r="P344" s="9"/>
      <c r="Q344" s="9"/>
      <c r="R344" s="9"/>
      <c r="S344" s="31"/>
      <c r="T344" s="32"/>
      <c r="U344" s="9"/>
      <c r="V344" s="9"/>
      <c r="W344" s="33"/>
      <c r="X344" s="34"/>
      <c r="Y344"/>
      <c r="Z344"/>
      <c r="AA344"/>
      <c r="AB344"/>
      <c r="AC344" s="1"/>
    </row>
    <row r="345" spans="1:29" s="14" customFormat="1">
      <c r="A345" s="1"/>
      <c r="B345" s="1"/>
      <c r="C345" s="1"/>
      <c r="D345" s="12"/>
      <c r="F345" s="2"/>
      <c r="G345" s="2"/>
      <c r="H345" s="9"/>
      <c r="I345" s="31"/>
      <c r="J345" s="32"/>
      <c r="K345" s="9"/>
      <c r="L345" s="9"/>
      <c r="M345" s="9"/>
      <c r="N345" s="31"/>
      <c r="O345" s="32"/>
      <c r="P345" s="9"/>
      <c r="Q345" s="9"/>
      <c r="R345" s="9"/>
      <c r="S345" s="31"/>
      <c r="T345" s="32"/>
      <c r="U345" s="9"/>
      <c r="V345" s="9"/>
      <c r="W345" s="33"/>
      <c r="X345" s="34"/>
      <c r="Y345"/>
      <c r="Z345"/>
      <c r="AA345"/>
      <c r="AB345"/>
      <c r="AC345" s="1"/>
    </row>
    <row r="346" spans="1:29" s="14" customFormat="1">
      <c r="A346" s="1"/>
      <c r="B346" s="1"/>
      <c r="C346" s="1"/>
      <c r="D346" s="12"/>
      <c r="F346" s="2"/>
      <c r="G346" s="2"/>
      <c r="H346" s="9"/>
      <c r="I346" s="31"/>
      <c r="J346" s="32"/>
      <c r="K346" s="9"/>
      <c r="L346" s="9"/>
      <c r="M346" s="9"/>
      <c r="N346" s="31"/>
      <c r="O346" s="32"/>
      <c r="P346" s="9"/>
      <c r="Q346" s="9"/>
      <c r="R346" s="9"/>
      <c r="S346" s="31"/>
      <c r="T346" s="32"/>
      <c r="U346" s="9"/>
      <c r="V346" s="9"/>
      <c r="W346" s="33"/>
      <c r="X346" s="34"/>
      <c r="Y346"/>
      <c r="Z346"/>
      <c r="AA346"/>
      <c r="AB346"/>
      <c r="AC346" s="1"/>
    </row>
    <row r="347" spans="1:29" s="14" customFormat="1">
      <c r="A347" s="1"/>
      <c r="B347" s="1"/>
      <c r="C347" s="1"/>
      <c r="D347" s="12"/>
      <c r="F347" s="2"/>
      <c r="G347" s="2"/>
      <c r="H347" s="9"/>
      <c r="I347" s="31"/>
      <c r="J347" s="32"/>
      <c r="K347" s="9"/>
      <c r="L347" s="9"/>
      <c r="M347" s="9"/>
      <c r="N347" s="31"/>
      <c r="O347" s="32"/>
      <c r="P347" s="9"/>
      <c r="Q347" s="9"/>
      <c r="R347" s="9"/>
      <c r="S347" s="31"/>
      <c r="T347" s="32"/>
      <c r="U347" s="9"/>
      <c r="V347" s="9"/>
      <c r="W347" s="33"/>
      <c r="X347" s="34"/>
      <c r="Y347"/>
      <c r="Z347"/>
      <c r="AA347"/>
      <c r="AB347"/>
      <c r="AC347" s="1"/>
    </row>
    <row r="348" spans="1:29" s="14" customFormat="1">
      <c r="A348" s="1"/>
      <c r="B348" s="1"/>
      <c r="C348" s="1"/>
      <c r="D348" s="12"/>
      <c r="F348" s="2"/>
      <c r="G348" s="2"/>
      <c r="H348" s="9"/>
      <c r="I348" s="31"/>
      <c r="J348" s="32"/>
      <c r="K348" s="9"/>
      <c r="L348" s="9"/>
      <c r="M348" s="9"/>
      <c r="N348" s="31"/>
      <c r="O348" s="32"/>
      <c r="P348" s="9"/>
      <c r="Q348" s="9"/>
      <c r="R348" s="9"/>
      <c r="S348" s="31"/>
      <c r="T348" s="32"/>
      <c r="U348" s="9"/>
      <c r="V348" s="9"/>
      <c r="W348" s="33"/>
      <c r="X348" s="34"/>
      <c r="Y348"/>
      <c r="Z348"/>
      <c r="AA348"/>
      <c r="AB348"/>
      <c r="AC348" s="1"/>
    </row>
    <row r="349" spans="1:29" s="14" customFormat="1">
      <c r="A349" s="1"/>
      <c r="B349" s="1"/>
      <c r="C349" s="1"/>
      <c r="D349" s="12"/>
      <c r="F349" s="2"/>
      <c r="G349" s="2"/>
      <c r="H349" s="9"/>
      <c r="I349" s="31"/>
      <c r="J349" s="32"/>
      <c r="K349" s="9"/>
      <c r="L349" s="9"/>
      <c r="M349" s="9"/>
      <c r="N349" s="31"/>
      <c r="O349" s="32"/>
      <c r="P349" s="9"/>
      <c r="Q349" s="9"/>
      <c r="R349" s="9"/>
      <c r="S349" s="31"/>
      <c r="T349" s="32"/>
      <c r="U349" s="9"/>
      <c r="V349" s="9"/>
      <c r="W349" s="33"/>
      <c r="X349" s="34"/>
      <c r="Y349"/>
      <c r="Z349"/>
      <c r="AA349"/>
      <c r="AB349"/>
      <c r="AC349" s="1"/>
    </row>
    <row r="350" spans="1:29" s="14" customFormat="1">
      <c r="A350" s="1"/>
      <c r="B350" s="1"/>
      <c r="C350" s="1"/>
      <c r="D350" s="12"/>
      <c r="F350" s="2"/>
      <c r="G350" s="2"/>
      <c r="H350" s="9"/>
      <c r="I350" s="31"/>
      <c r="J350" s="32"/>
      <c r="K350" s="9"/>
      <c r="L350" s="9"/>
      <c r="M350" s="9"/>
      <c r="N350" s="31"/>
      <c r="O350" s="32"/>
      <c r="P350" s="9"/>
      <c r="Q350" s="9"/>
      <c r="R350" s="9"/>
      <c r="S350" s="31"/>
      <c r="T350" s="32"/>
      <c r="U350" s="9"/>
      <c r="V350" s="9"/>
      <c r="W350" s="33"/>
      <c r="X350" s="34"/>
      <c r="Y350"/>
      <c r="Z350"/>
      <c r="AA350"/>
      <c r="AB350"/>
      <c r="AC350" s="1"/>
    </row>
    <row r="351" spans="1:29" s="14" customFormat="1">
      <c r="A351" s="1"/>
      <c r="B351" s="1"/>
      <c r="C351" s="1"/>
      <c r="D351" s="12"/>
      <c r="F351" s="2"/>
      <c r="G351" s="2"/>
      <c r="H351" s="9"/>
      <c r="I351" s="31"/>
      <c r="J351" s="32"/>
      <c r="K351" s="9"/>
      <c r="L351" s="9"/>
      <c r="M351" s="9"/>
      <c r="N351" s="31"/>
      <c r="O351" s="32"/>
      <c r="P351" s="9"/>
      <c r="Q351" s="9"/>
      <c r="R351" s="9"/>
      <c r="S351" s="31"/>
      <c r="T351" s="32"/>
      <c r="U351" s="9"/>
      <c r="V351" s="9"/>
      <c r="W351" s="33"/>
      <c r="X351" s="34"/>
      <c r="Y351"/>
      <c r="Z351"/>
      <c r="AA351"/>
      <c r="AB351"/>
      <c r="AC351" s="1"/>
    </row>
    <row r="352" spans="1:29" s="14" customFormat="1">
      <c r="A352" s="1"/>
      <c r="B352" s="1"/>
      <c r="C352" s="1"/>
      <c r="D352" s="12"/>
      <c r="F352" s="2"/>
      <c r="G352" s="2"/>
      <c r="H352" s="9"/>
      <c r="I352" s="31"/>
      <c r="J352" s="32"/>
      <c r="K352" s="9"/>
      <c r="L352" s="9"/>
      <c r="M352" s="9"/>
      <c r="N352" s="31"/>
      <c r="O352" s="32"/>
      <c r="P352" s="9"/>
      <c r="Q352" s="9"/>
      <c r="R352" s="9"/>
      <c r="S352" s="31"/>
      <c r="T352" s="32"/>
      <c r="U352" s="9"/>
      <c r="V352" s="9"/>
      <c r="W352" s="33"/>
      <c r="X352" s="34"/>
      <c r="Y352"/>
      <c r="Z352"/>
      <c r="AA352"/>
      <c r="AB352"/>
      <c r="AC352" s="1"/>
    </row>
    <row r="353" spans="1:29" s="14" customFormat="1">
      <c r="A353" s="1"/>
      <c r="B353" s="1"/>
      <c r="C353" s="1"/>
      <c r="D353" s="12"/>
      <c r="F353" s="2"/>
      <c r="G353" s="2"/>
      <c r="H353" s="9"/>
      <c r="I353" s="31"/>
      <c r="J353" s="32"/>
      <c r="K353" s="9"/>
      <c r="L353" s="9"/>
      <c r="M353" s="9"/>
      <c r="N353" s="31"/>
      <c r="O353" s="32"/>
      <c r="P353" s="9"/>
      <c r="Q353" s="9"/>
      <c r="R353" s="9"/>
      <c r="S353" s="31"/>
      <c r="T353" s="32"/>
      <c r="U353" s="9"/>
      <c r="V353" s="9"/>
      <c r="W353" s="33"/>
      <c r="X353" s="34"/>
      <c r="Y353"/>
      <c r="Z353"/>
      <c r="AA353"/>
      <c r="AB353"/>
      <c r="AC353" s="1"/>
    </row>
    <row r="354" spans="1:29" s="14" customFormat="1">
      <c r="A354" s="1"/>
      <c r="B354" s="1"/>
      <c r="C354" s="1"/>
      <c r="D354" s="12"/>
      <c r="F354" s="2"/>
      <c r="G354" s="2"/>
      <c r="H354" s="9"/>
      <c r="I354" s="31"/>
      <c r="J354" s="32"/>
      <c r="K354" s="9"/>
      <c r="L354" s="9"/>
      <c r="M354" s="9"/>
      <c r="N354" s="31"/>
      <c r="O354" s="32"/>
      <c r="P354" s="9"/>
      <c r="Q354" s="9"/>
      <c r="R354" s="9"/>
      <c r="S354" s="31"/>
      <c r="T354" s="32"/>
      <c r="U354" s="9"/>
      <c r="V354" s="9"/>
      <c r="W354" s="33"/>
      <c r="X354" s="34"/>
      <c r="Y354"/>
      <c r="Z354"/>
      <c r="AA354"/>
      <c r="AB354"/>
      <c r="AC354" s="1"/>
    </row>
    <row r="355" spans="1:29" s="14" customFormat="1">
      <c r="A355" s="1"/>
      <c r="B355" s="1"/>
      <c r="C355" s="1"/>
      <c r="D355" s="12"/>
      <c r="F355" s="2"/>
      <c r="G355" s="2"/>
      <c r="H355" s="9"/>
      <c r="I355" s="31"/>
      <c r="J355" s="32"/>
      <c r="K355" s="9"/>
      <c r="L355" s="9"/>
      <c r="M355" s="9"/>
      <c r="N355" s="31"/>
      <c r="O355" s="32"/>
      <c r="P355" s="9"/>
      <c r="Q355" s="9"/>
      <c r="R355" s="9"/>
      <c r="S355" s="31"/>
      <c r="T355" s="32"/>
      <c r="U355" s="9"/>
      <c r="V355" s="9"/>
      <c r="W355" s="33"/>
      <c r="X355" s="34"/>
      <c r="Y355"/>
      <c r="Z355"/>
      <c r="AA355"/>
      <c r="AB355"/>
      <c r="AC355" s="1"/>
    </row>
    <row r="356" spans="1:29" s="14" customFormat="1">
      <c r="A356" s="1"/>
      <c r="B356" s="1"/>
      <c r="C356" s="1"/>
      <c r="D356" s="12"/>
      <c r="F356" s="2"/>
      <c r="G356" s="2"/>
      <c r="H356" s="9"/>
      <c r="I356" s="31"/>
      <c r="J356" s="32"/>
      <c r="K356" s="9"/>
      <c r="L356" s="9"/>
      <c r="M356" s="9"/>
      <c r="N356" s="31"/>
      <c r="O356" s="32"/>
      <c r="P356" s="9"/>
      <c r="Q356" s="9"/>
      <c r="R356" s="9"/>
      <c r="S356" s="31"/>
      <c r="T356" s="32"/>
      <c r="U356" s="9"/>
      <c r="V356" s="9"/>
      <c r="W356" s="33"/>
      <c r="X356" s="34"/>
      <c r="Y356"/>
      <c r="Z356"/>
      <c r="AA356"/>
      <c r="AB356"/>
      <c r="AC356" s="1"/>
    </row>
    <row r="357" spans="1:29" s="14" customFormat="1">
      <c r="A357" s="1"/>
      <c r="B357" s="1"/>
      <c r="C357" s="1"/>
      <c r="D357" s="12"/>
      <c r="F357" s="2"/>
      <c r="G357" s="2"/>
      <c r="H357" s="9"/>
      <c r="I357" s="31"/>
      <c r="J357" s="32"/>
      <c r="K357" s="9"/>
      <c r="L357" s="9"/>
      <c r="M357" s="9"/>
      <c r="N357" s="31"/>
      <c r="O357" s="32"/>
      <c r="P357" s="9"/>
      <c r="Q357" s="9"/>
      <c r="R357" s="9"/>
      <c r="S357" s="31"/>
      <c r="T357" s="32"/>
      <c r="U357" s="9"/>
      <c r="V357" s="9"/>
      <c r="W357" s="33"/>
      <c r="X357" s="34"/>
      <c r="Y357"/>
      <c r="Z357"/>
      <c r="AA357"/>
      <c r="AB357"/>
      <c r="AC357" s="1"/>
    </row>
    <row r="358" spans="1:29" s="14" customFormat="1">
      <c r="A358" s="1"/>
      <c r="B358" s="1"/>
      <c r="C358" s="1"/>
      <c r="D358" s="12"/>
      <c r="F358" s="2"/>
      <c r="G358" s="2"/>
      <c r="H358" s="9"/>
      <c r="I358" s="31"/>
      <c r="J358" s="32"/>
      <c r="K358" s="9"/>
      <c r="L358" s="9"/>
      <c r="M358" s="9"/>
      <c r="N358" s="31"/>
      <c r="O358" s="32"/>
      <c r="P358" s="9"/>
      <c r="Q358" s="9"/>
      <c r="R358" s="9"/>
      <c r="S358" s="31"/>
      <c r="T358" s="32"/>
      <c r="U358" s="9"/>
      <c r="V358" s="9"/>
      <c r="W358" s="33"/>
      <c r="X358" s="34"/>
      <c r="Y358"/>
      <c r="Z358"/>
      <c r="AA358"/>
      <c r="AB358"/>
      <c r="AC358" s="1"/>
    </row>
    <row r="359" spans="1:29" s="14" customFormat="1">
      <c r="A359" s="1"/>
      <c r="B359" s="1"/>
      <c r="C359" s="1"/>
      <c r="D359" s="12"/>
      <c r="F359" s="2"/>
      <c r="G359" s="2"/>
      <c r="H359" s="9"/>
      <c r="I359" s="31"/>
      <c r="J359" s="32"/>
      <c r="K359" s="9"/>
      <c r="L359" s="9"/>
      <c r="M359" s="9"/>
      <c r="N359" s="31"/>
      <c r="O359" s="32"/>
      <c r="P359" s="9"/>
      <c r="Q359" s="9"/>
      <c r="R359" s="9"/>
      <c r="S359" s="31"/>
      <c r="T359" s="32"/>
      <c r="U359" s="9"/>
      <c r="V359" s="9"/>
      <c r="W359" s="33"/>
      <c r="X359" s="34"/>
      <c r="Y359"/>
      <c r="Z359"/>
      <c r="AA359"/>
      <c r="AB359"/>
      <c r="AC359" s="1"/>
    </row>
    <row r="360" spans="1:29" s="14" customFormat="1">
      <c r="A360" s="1"/>
      <c r="B360" s="1"/>
      <c r="C360" s="1"/>
      <c r="D360" s="12"/>
      <c r="F360" s="2"/>
      <c r="G360" s="2"/>
      <c r="H360" s="9"/>
      <c r="I360" s="31"/>
      <c r="J360" s="32"/>
      <c r="K360" s="9"/>
      <c r="L360" s="9"/>
      <c r="M360" s="9"/>
      <c r="N360" s="31"/>
      <c r="O360" s="32"/>
      <c r="P360" s="9"/>
      <c r="Q360" s="9"/>
      <c r="R360" s="9"/>
      <c r="S360" s="31"/>
      <c r="T360" s="32"/>
      <c r="U360" s="9"/>
      <c r="V360" s="9"/>
      <c r="W360" s="33"/>
      <c r="X360" s="34"/>
      <c r="Y360"/>
      <c r="Z360"/>
      <c r="AA360"/>
      <c r="AB360"/>
      <c r="AC360" s="1"/>
    </row>
    <row r="361" spans="1:29" s="14" customFormat="1">
      <c r="A361" s="1"/>
      <c r="B361" s="1"/>
      <c r="C361" s="1"/>
      <c r="D361" s="12"/>
      <c r="F361" s="2"/>
      <c r="G361" s="2"/>
      <c r="H361" s="9"/>
      <c r="I361" s="31"/>
      <c r="J361" s="32"/>
      <c r="K361" s="9"/>
      <c r="L361" s="9"/>
      <c r="M361" s="9"/>
      <c r="N361" s="31"/>
      <c r="O361" s="32"/>
      <c r="P361" s="9"/>
      <c r="Q361" s="9"/>
      <c r="R361" s="9"/>
      <c r="S361" s="31"/>
      <c r="T361" s="32"/>
      <c r="U361" s="9"/>
      <c r="V361" s="9"/>
      <c r="W361" s="33"/>
      <c r="X361" s="34"/>
      <c r="Y361"/>
      <c r="Z361"/>
      <c r="AA361"/>
      <c r="AB361"/>
      <c r="AC361" s="1"/>
    </row>
    <row r="362" spans="1:29" s="14" customFormat="1">
      <c r="A362" s="1"/>
      <c r="B362" s="1"/>
      <c r="C362" s="1"/>
      <c r="D362" s="12"/>
      <c r="F362" s="2"/>
      <c r="G362" s="2"/>
      <c r="H362" s="9"/>
      <c r="I362" s="31"/>
      <c r="J362" s="32"/>
      <c r="K362" s="9"/>
      <c r="L362" s="9"/>
      <c r="M362" s="9"/>
      <c r="N362" s="31"/>
      <c r="O362" s="32"/>
      <c r="P362" s="9"/>
      <c r="Q362" s="9"/>
      <c r="R362" s="9"/>
      <c r="S362" s="31"/>
      <c r="T362" s="32"/>
      <c r="U362" s="9"/>
      <c r="V362" s="9"/>
      <c r="W362" s="33"/>
      <c r="X362" s="34"/>
      <c r="Y362"/>
      <c r="Z362"/>
      <c r="AA362"/>
      <c r="AB362"/>
      <c r="AC362" s="1"/>
    </row>
    <row r="363" spans="1:29" s="14" customFormat="1">
      <c r="A363" s="1"/>
      <c r="B363" s="1"/>
      <c r="C363" s="1"/>
      <c r="D363" s="12"/>
      <c r="F363" s="2"/>
      <c r="G363" s="2"/>
      <c r="H363" s="9"/>
      <c r="I363" s="31"/>
      <c r="J363" s="32"/>
      <c r="K363" s="9"/>
      <c r="L363" s="9"/>
      <c r="M363" s="9"/>
      <c r="N363" s="31"/>
      <c r="O363" s="32"/>
      <c r="P363" s="9"/>
      <c r="Q363" s="9"/>
      <c r="R363" s="9"/>
      <c r="S363" s="31"/>
      <c r="T363" s="32"/>
      <c r="U363" s="9"/>
      <c r="V363" s="9"/>
      <c r="W363" s="33"/>
      <c r="X363" s="34"/>
      <c r="Y363"/>
      <c r="Z363"/>
      <c r="AA363"/>
      <c r="AB363"/>
      <c r="AC363" s="1"/>
    </row>
    <row r="364" spans="1:29" s="14" customFormat="1">
      <c r="A364" s="1"/>
      <c r="B364" s="1"/>
      <c r="C364" s="1"/>
      <c r="D364" s="12"/>
      <c r="F364" s="2"/>
      <c r="G364" s="2"/>
      <c r="H364" s="9"/>
      <c r="I364" s="31"/>
      <c r="J364" s="32"/>
      <c r="K364" s="9"/>
      <c r="L364" s="9"/>
      <c r="M364" s="9"/>
      <c r="N364" s="31"/>
      <c r="O364" s="32"/>
      <c r="P364" s="9"/>
      <c r="Q364" s="9"/>
      <c r="R364" s="9"/>
      <c r="S364" s="31"/>
      <c r="T364" s="32"/>
      <c r="U364" s="9"/>
      <c r="V364" s="9"/>
      <c r="W364" s="33"/>
      <c r="X364" s="34"/>
      <c r="Y364"/>
      <c r="Z364"/>
      <c r="AA364"/>
      <c r="AB364"/>
      <c r="AC364" s="1"/>
    </row>
    <row r="365" spans="1:29" s="14" customFormat="1">
      <c r="A365" s="1"/>
      <c r="B365" s="1"/>
      <c r="C365" s="1"/>
      <c r="D365" s="12"/>
      <c r="F365" s="2"/>
      <c r="G365" s="2"/>
      <c r="H365" s="9"/>
      <c r="I365" s="31"/>
      <c r="J365" s="32"/>
      <c r="K365" s="9"/>
      <c r="L365" s="9"/>
      <c r="M365" s="9"/>
      <c r="N365" s="31"/>
      <c r="O365" s="32"/>
      <c r="P365" s="9"/>
      <c r="Q365" s="9"/>
      <c r="R365" s="9"/>
      <c r="S365" s="31"/>
      <c r="T365" s="32"/>
      <c r="U365" s="9"/>
      <c r="V365" s="9"/>
      <c r="W365" s="33"/>
      <c r="X365" s="34"/>
      <c r="Y365"/>
      <c r="Z365"/>
      <c r="AA365"/>
      <c r="AB365"/>
      <c r="AC365" s="1"/>
    </row>
    <row r="366" spans="1:29" s="14" customFormat="1">
      <c r="A366" s="1"/>
      <c r="B366" s="1"/>
      <c r="C366" s="1"/>
      <c r="D366" s="12"/>
      <c r="F366" s="2"/>
      <c r="G366" s="2"/>
      <c r="H366" s="9"/>
      <c r="I366" s="31"/>
      <c r="J366" s="32"/>
      <c r="K366" s="9"/>
      <c r="L366" s="9"/>
      <c r="M366" s="9"/>
      <c r="N366" s="31"/>
      <c r="O366" s="32"/>
      <c r="P366" s="9"/>
      <c r="Q366" s="9"/>
      <c r="R366" s="9"/>
      <c r="S366" s="31"/>
      <c r="T366" s="32"/>
      <c r="U366" s="9"/>
      <c r="V366" s="9"/>
      <c r="W366" s="33"/>
      <c r="X366" s="34"/>
      <c r="Y366"/>
      <c r="Z366"/>
      <c r="AA366"/>
      <c r="AB366"/>
      <c r="AC366" s="1"/>
    </row>
    <row r="367" spans="1:29" s="14" customFormat="1">
      <c r="A367" s="1"/>
      <c r="B367" s="1"/>
      <c r="C367" s="1"/>
      <c r="D367" s="12"/>
      <c r="F367" s="2"/>
      <c r="G367" s="2"/>
      <c r="H367" s="9"/>
      <c r="I367" s="31"/>
      <c r="J367" s="32"/>
      <c r="K367" s="9"/>
      <c r="L367" s="9"/>
      <c r="M367" s="9"/>
      <c r="N367" s="31"/>
      <c r="O367" s="32"/>
      <c r="P367" s="9"/>
      <c r="Q367" s="9"/>
      <c r="R367" s="9"/>
      <c r="S367" s="31"/>
      <c r="T367" s="32"/>
      <c r="U367" s="9"/>
      <c r="V367" s="9"/>
      <c r="W367" s="33"/>
      <c r="X367" s="34"/>
      <c r="Y367"/>
      <c r="Z367"/>
      <c r="AA367"/>
      <c r="AB367"/>
      <c r="AC367" s="1"/>
    </row>
    <row r="368" spans="1:29" s="14" customFormat="1">
      <c r="A368" s="1"/>
      <c r="B368" s="1"/>
      <c r="C368" s="1"/>
      <c r="D368" s="12"/>
      <c r="F368" s="2"/>
      <c r="G368" s="2"/>
      <c r="H368" s="9"/>
      <c r="I368" s="31"/>
      <c r="J368" s="32"/>
      <c r="K368" s="9"/>
      <c r="L368" s="9"/>
      <c r="M368" s="9"/>
      <c r="N368" s="31"/>
      <c r="O368" s="32"/>
      <c r="P368" s="9"/>
      <c r="Q368" s="9"/>
      <c r="R368" s="9"/>
      <c r="S368" s="31"/>
      <c r="T368" s="32"/>
      <c r="U368" s="9"/>
      <c r="V368" s="9"/>
      <c r="W368" s="33"/>
      <c r="X368" s="34"/>
      <c r="Y368"/>
      <c r="Z368"/>
      <c r="AA368"/>
      <c r="AB368"/>
      <c r="AC368" s="1"/>
    </row>
    <row r="369" spans="1:29" s="14" customFormat="1">
      <c r="A369" s="1"/>
      <c r="B369" s="1"/>
      <c r="C369" s="1"/>
      <c r="D369" s="12"/>
      <c r="F369" s="2"/>
      <c r="G369" s="2"/>
      <c r="H369" s="9"/>
      <c r="I369" s="31"/>
      <c r="J369" s="32"/>
      <c r="K369" s="9"/>
      <c r="L369" s="9"/>
      <c r="M369" s="9"/>
      <c r="N369" s="31"/>
      <c r="O369" s="32"/>
      <c r="P369" s="9"/>
      <c r="Q369" s="9"/>
      <c r="R369" s="9"/>
      <c r="S369" s="31"/>
      <c r="T369" s="32"/>
      <c r="U369" s="9"/>
      <c r="V369" s="9"/>
      <c r="W369" s="33"/>
      <c r="X369" s="34"/>
      <c r="Y369"/>
      <c r="Z369"/>
      <c r="AA369"/>
      <c r="AB369"/>
      <c r="AC369" s="1"/>
    </row>
    <row r="370" spans="1:29" s="14" customFormat="1">
      <c r="A370" s="1"/>
      <c r="B370" s="1"/>
      <c r="C370" s="1"/>
      <c r="D370" s="12"/>
      <c r="F370" s="2"/>
      <c r="G370" s="2"/>
      <c r="H370" s="9"/>
      <c r="I370" s="31"/>
      <c r="J370" s="32"/>
      <c r="K370" s="9"/>
      <c r="L370" s="9"/>
      <c r="M370" s="9"/>
      <c r="N370" s="31"/>
      <c r="O370" s="32"/>
      <c r="P370" s="9"/>
      <c r="Q370" s="9"/>
      <c r="R370" s="9"/>
      <c r="S370" s="31"/>
      <c r="T370" s="32"/>
      <c r="U370" s="9"/>
      <c r="V370" s="9"/>
      <c r="W370" s="33"/>
      <c r="X370" s="34"/>
      <c r="Y370"/>
      <c r="Z370"/>
      <c r="AA370"/>
      <c r="AB370"/>
      <c r="AC370" s="1"/>
    </row>
    <row r="371" spans="1:29" s="14" customFormat="1">
      <c r="A371" s="1"/>
      <c r="B371" s="1"/>
      <c r="C371" s="1"/>
      <c r="D371" s="12"/>
      <c r="F371" s="2"/>
      <c r="G371" s="2"/>
      <c r="H371" s="9"/>
      <c r="I371" s="31"/>
      <c r="J371" s="32"/>
      <c r="K371" s="9"/>
      <c r="L371" s="9"/>
      <c r="M371" s="9"/>
      <c r="N371" s="31"/>
      <c r="O371" s="32"/>
      <c r="P371" s="9"/>
      <c r="Q371" s="9"/>
      <c r="R371" s="9"/>
      <c r="S371" s="31"/>
      <c r="T371" s="32"/>
      <c r="U371" s="9"/>
      <c r="V371" s="9"/>
      <c r="W371" s="33"/>
      <c r="X371" s="34"/>
      <c r="Y371"/>
      <c r="Z371"/>
      <c r="AA371"/>
      <c r="AB371"/>
      <c r="AC371" s="1"/>
    </row>
    <row r="372" spans="1:29" s="14" customFormat="1">
      <c r="A372" s="1"/>
      <c r="B372" s="1"/>
      <c r="C372" s="1"/>
      <c r="D372" s="12"/>
      <c r="F372" s="2"/>
      <c r="G372" s="2"/>
      <c r="H372" s="9"/>
      <c r="I372" s="31"/>
      <c r="J372" s="32"/>
      <c r="K372" s="9"/>
      <c r="L372" s="9"/>
      <c r="M372" s="9"/>
      <c r="N372" s="31"/>
      <c r="O372" s="32"/>
      <c r="P372" s="9"/>
      <c r="Q372" s="9"/>
      <c r="R372" s="9"/>
      <c r="S372" s="31"/>
      <c r="T372" s="32"/>
      <c r="U372" s="9"/>
      <c r="V372" s="9"/>
      <c r="W372" s="33"/>
      <c r="X372" s="34"/>
      <c r="Y372"/>
      <c r="Z372"/>
      <c r="AA372"/>
      <c r="AB372"/>
      <c r="AC372" s="1"/>
    </row>
    <row r="373" spans="1:29" s="14" customFormat="1">
      <c r="A373" s="1"/>
      <c r="B373" s="1"/>
      <c r="C373" s="1"/>
      <c r="D373" s="12"/>
      <c r="F373" s="2"/>
      <c r="G373" s="2"/>
      <c r="H373" s="9"/>
      <c r="I373" s="31"/>
      <c r="J373" s="32"/>
      <c r="K373" s="9"/>
      <c r="L373" s="9"/>
      <c r="M373" s="9"/>
      <c r="N373" s="31"/>
      <c r="O373" s="32"/>
      <c r="P373" s="9"/>
      <c r="Q373" s="9"/>
      <c r="R373" s="9"/>
      <c r="S373" s="31"/>
      <c r="T373" s="32"/>
      <c r="U373" s="9"/>
      <c r="V373" s="9"/>
      <c r="W373" s="33"/>
      <c r="X373" s="34"/>
      <c r="Y373"/>
      <c r="Z373"/>
      <c r="AA373"/>
      <c r="AB373"/>
      <c r="AC373" s="1"/>
    </row>
    <row r="374" spans="1:29" s="14" customFormat="1">
      <c r="A374" s="1"/>
      <c r="B374" s="1"/>
      <c r="C374" s="1"/>
      <c r="D374" s="12"/>
      <c r="F374" s="2"/>
      <c r="G374" s="2"/>
      <c r="H374" s="9"/>
      <c r="I374" s="31"/>
      <c r="J374" s="32"/>
      <c r="K374" s="9"/>
      <c r="L374" s="9"/>
      <c r="M374" s="9"/>
      <c r="N374" s="31"/>
      <c r="O374" s="32"/>
      <c r="P374" s="9"/>
      <c r="Q374" s="9"/>
      <c r="R374" s="9"/>
      <c r="S374" s="31"/>
      <c r="T374" s="32"/>
      <c r="U374" s="9"/>
      <c r="V374" s="9"/>
      <c r="W374" s="33"/>
      <c r="X374" s="34"/>
      <c r="Y374"/>
      <c r="Z374"/>
      <c r="AA374"/>
      <c r="AB374"/>
      <c r="AC374" s="1"/>
    </row>
    <row r="375" spans="1:29" s="14" customFormat="1">
      <c r="A375" s="1"/>
      <c r="B375" s="1"/>
      <c r="C375" s="1"/>
      <c r="D375" s="12"/>
      <c r="F375" s="2"/>
      <c r="G375" s="2"/>
      <c r="H375" s="9"/>
      <c r="I375" s="31"/>
      <c r="J375" s="32"/>
      <c r="K375" s="9"/>
      <c r="L375" s="9"/>
      <c r="M375" s="9"/>
      <c r="N375" s="31"/>
      <c r="O375" s="32"/>
      <c r="P375" s="9"/>
      <c r="Q375" s="9"/>
      <c r="R375" s="9"/>
      <c r="S375" s="31"/>
      <c r="T375" s="32"/>
      <c r="U375" s="9"/>
      <c r="V375" s="9"/>
      <c r="W375" s="33"/>
      <c r="X375" s="34"/>
      <c r="Y375"/>
      <c r="Z375"/>
      <c r="AA375"/>
      <c r="AB375"/>
      <c r="AC375" s="1"/>
    </row>
    <row r="376" spans="1:29" s="14" customFormat="1">
      <c r="A376" s="1"/>
      <c r="B376" s="1"/>
      <c r="C376" s="1"/>
      <c r="D376" s="12"/>
      <c r="F376" s="2"/>
      <c r="G376" s="2"/>
      <c r="H376" s="9"/>
      <c r="I376" s="31"/>
      <c r="J376" s="32"/>
      <c r="K376" s="9"/>
      <c r="L376" s="9"/>
      <c r="M376" s="9"/>
      <c r="N376" s="31"/>
      <c r="O376" s="32"/>
      <c r="P376" s="9"/>
      <c r="Q376" s="9"/>
      <c r="R376" s="9"/>
      <c r="S376" s="31"/>
      <c r="T376" s="32"/>
      <c r="U376" s="9"/>
      <c r="V376" s="9"/>
      <c r="W376" s="33"/>
      <c r="X376" s="34"/>
      <c r="Y376"/>
      <c r="Z376"/>
      <c r="AA376"/>
      <c r="AB376"/>
      <c r="AC376" s="1"/>
    </row>
    <row r="377" spans="1:29" s="14" customFormat="1">
      <c r="A377" s="1"/>
      <c r="B377" s="1"/>
      <c r="C377" s="1"/>
      <c r="D377" s="12"/>
      <c r="F377" s="2"/>
      <c r="G377" s="2"/>
      <c r="H377" s="9"/>
      <c r="I377" s="31"/>
      <c r="J377" s="32"/>
      <c r="K377" s="9"/>
      <c r="L377" s="9"/>
      <c r="M377" s="9"/>
      <c r="N377" s="31"/>
      <c r="O377" s="32"/>
      <c r="P377" s="9"/>
      <c r="Q377" s="9"/>
      <c r="R377" s="9"/>
      <c r="S377" s="31"/>
      <c r="T377" s="32"/>
      <c r="U377" s="9"/>
      <c r="V377" s="9"/>
      <c r="W377" s="33"/>
      <c r="X377" s="34"/>
      <c r="Y377"/>
      <c r="Z377"/>
      <c r="AA377"/>
      <c r="AB377"/>
      <c r="AC377" s="1"/>
    </row>
    <row r="378" spans="1:29" s="14" customFormat="1">
      <c r="A378" s="1"/>
      <c r="B378" s="1"/>
      <c r="C378" s="1"/>
      <c r="D378" s="12"/>
      <c r="F378" s="2"/>
      <c r="G378" s="2"/>
      <c r="H378" s="9"/>
      <c r="I378" s="31"/>
      <c r="J378" s="32"/>
      <c r="K378" s="9"/>
      <c r="L378" s="9"/>
      <c r="M378" s="9"/>
      <c r="N378" s="31"/>
      <c r="O378" s="32"/>
      <c r="P378" s="9"/>
      <c r="Q378" s="9"/>
      <c r="R378" s="9"/>
      <c r="S378" s="31"/>
      <c r="T378" s="32"/>
      <c r="U378" s="9"/>
      <c r="V378" s="9"/>
      <c r="W378" s="33"/>
      <c r="X378" s="34"/>
      <c r="Y378"/>
      <c r="Z378"/>
      <c r="AA378"/>
      <c r="AB378"/>
      <c r="AC378" s="1"/>
    </row>
    <row r="379" spans="1:29" s="14" customFormat="1">
      <c r="A379" s="1"/>
      <c r="B379" s="1"/>
      <c r="C379" s="1"/>
      <c r="D379" s="12"/>
      <c r="F379" s="2"/>
      <c r="G379" s="2"/>
      <c r="H379" s="9"/>
      <c r="I379" s="31"/>
      <c r="J379" s="32"/>
      <c r="K379" s="9"/>
      <c r="L379" s="9"/>
      <c r="M379" s="9"/>
      <c r="N379" s="31"/>
      <c r="O379" s="32"/>
      <c r="P379" s="9"/>
      <c r="Q379" s="9"/>
      <c r="R379" s="9"/>
      <c r="S379" s="31"/>
      <c r="T379" s="32"/>
      <c r="U379" s="9"/>
      <c r="V379" s="9"/>
      <c r="W379" s="33"/>
      <c r="X379" s="34"/>
      <c r="Y379"/>
      <c r="Z379"/>
      <c r="AA379"/>
      <c r="AB379"/>
      <c r="AC379" s="1"/>
    </row>
    <row r="380" spans="1:29" s="14" customFormat="1">
      <c r="A380" s="1"/>
      <c r="B380" s="1"/>
      <c r="C380" s="1"/>
      <c r="D380" s="12"/>
      <c r="F380" s="2"/>
      <c r="G380" s="2"/>
      <c r="H380" s="9"/>
      <c r="I380" s="31"/>
      <c r="J380" s="32"/>
      <c r="K380" s="9"/>
      <c r="L380" s="9"/>
      <c r="M380" s="9"/>
      <c r="N380" s="31"/>
      <c r="O380" s="32"/>
      <c r="P380" s="9"/>
      <c r="Q380" s="9"/>
      <c r="R380" s="9"/>
      <c r="S380" s="31"/>
      <c r="T380" s="32"/>
      <c r="U380" s="9"/>
      <c r="V380" s="9"/>
      <c r="W380" s="33"/>
      <c r="X380" s="34"/>
      <c r="Y380"/>
      <c r="Z380"/>
      <c r="AA380"/>
      <c r="AB380"/>
      <c r="AC380" s="1"/>
    </row>
    <row r="381" spans="1:29" s="14" customFormat="1">
      <c r="A381" s="1"/>
      <c r="B381" s="1"/>
      <c r="C381" s="1"/>
      <c r="D381" s="12"/>
      <c r="F381" s="2"/>
      <c r="G381" s="2"/>
      <c r="H381" s="9"/>
      <c r="I381" s="31"/>
      <c r="J381" s="32"/>
      <c r="K381" s="9"/>
      <c r="L381" s="9"/>
      <c r="M381" s="9"/>
      <c r="N381" s="31"/>
      <c r="O381" s="32"/>
      <c r="P381" s="9"/>
      <c r="Q381" s="9"/>
      <c r="R381" s="9"/>
      <c r="S381" s="31"/>
      <c r="T381" s="32"/>
      <c r="U381" s="9"/>
      <c r="V381" s="9"/>
      <c r="W381" s="33"/>
      <c r="X381" s="34"/>
      <c r="Y381"/>
      <c r="Z381"/>
      <c r="AA381"/>
      <c r="AB381"/>
      <c r="AC381" s="1"/>
    </row>
    <row r="382" spans="1:29" s="14" customFormat="1">
      <c r="A382" s="1"/>
      <c r="B382" s="1"/>
      <c r="C382" s="1"/>
      <c r="D382" s="12"/>
      <c r="F382" s="2"/>
      <c r="G382" s="2"/>
      <c r="H382" s="9"/>
      <c r="I382" s="31"/>
      <c r="J382" s="32"/>
      <c r="K382" s="9"/>
      <c r="L382" s="9"/>
      <c r="M382" s="9"/>
      <c r="N382" s="31"/>
      <c r="O382" s="32"/>
      <c r="P382" s="9"/>
      <c r="Q382" s="9"/>
      <c r="R382" s="9"/>
      <c r="S382" s="31"/>
      <c r="T382" s="32"/>
      <c r="U382" s="9"/>
      <c r="V382" s="9"/>
      <c r="W382" s="33"/>
      <c r="X382" s="34"/>
      <c r="Y382"/>
      <c r="Z382"/>
      <c r="AA382"/>
      <c r="AB382"/>
      <c r="AC382" s="1"/>
    </row>
    <row r="383" spans="1:29" s="14" customFormat="1">
      <c r="A383" s="1"/>
      <c r="B383" s="1"/>
      <c r="C383" s="1"/>
      <c r="D383" s="12"/>
      <c r="F383" s="2"/>
      <c r="G383" s="2"/>
      <c r="H383" s="9"/>
      <c r="I383" s="31"/>
      <c r="J383" s="32"/>
      <c r="K383" s="9"/>
      <c r="L383" s="9"/>
      <c r="M383" s="9"/>
      <c r="N383" s="31"/>
      <c r="O383" s="32"/>
      <c r="P383" s="9"/>
      <c r="Q383" s="9"/>
      <c r="R383" s="9"/>
      <c r="S383" s="31"/>
      <c r="T383" s="32"/>
      <c r="U383" s="9"/>
      <c r="V383" s="9"/>
      <c r="W383" s="33"/>
      <c r="X383" s="34"/>
      <c r="Y383"/>
      <c r="Z383"/>
      <c r="AA383"/>
      <c r="AB383"/>
      <c r="AC383" s="1"/>
    </row>
    <row r="384" spans="1:29" s="14" customFormat="1">
      <c r="A384" s="1"/>
      <c r="B384" s="1"/>
      <c r="C384" s="1"/>
      <c r="D384" s="12"/>
      <c r="F384" s="2"/>
      <c r="G384" s="2"/>
      <c r="H384" s="9"/>
      <c r="I384" s="31"/>
      <c r="J384" s="32"/>
      <c r="K384" s="9"/>
      <c r="L384" s="9"/>
      <c r="M384" s="9"/>
      <c r="N384" s="31"/>
      <c r="O384" s="32"/>
      <c r="P384" s="9"/>
      <c r="Q384" s="9"/>
      <c r="R384" s="9"/>
      <c r="S384" s="31"/>
      <c r="T384" s="32"/>
      <c r="U384" s="9"/>
      <c r="V384" s="9"/>
      <c r="W384" s="33"/>
      <c r="X384" s="34"/>
      <c r="Y384"/>
      <c r="Z384"/>
      <c r="AA384"/>
      <c r="AB384"/>
      <c r="AC384" s="1"/>
    </row>
    <row r="385" spans="1:29" s="14" customFormat="1">
      <c r="A385" s="1"/>
      <c r="B385" s="1"/>
      <c r="C385" s="1"/>
      <c r="D385" s="12"/>
      <c r="F385" s="2"/>
      <c r="G385" s="2"/>
      <c r="H385" s="9"/>
      <c r="I385" s="31"/>
      <c r="J385" s="32"/>
      <c r="K385" s="9"/>
      <c r="L385" s="9"/>
      <c r="M385" s="9"/>
      <c r="N385" s="31"/>
      <c r="O385" s="32"/>
      <c r="P385" s="9"/>
      <c r="Q385" s="9"/>
      <c r="R385" s="9"/>
      <c r="S385" s="31"/>
      <c r="T385" s="32"/>
      <c r="U385" s="9"/>
      <c r="V385" s="9"/>
      <c r="W385" s="33"/>
      <c r="X385" s="34"/>
      <c r="Y385"/>
      <c r="Z385"/>
      <c r="AA385"/>
      <c r="AB385"/>
      <c r="AC385" s="1"/>
    </row>
    <row r="386" spans="1:29" s="14" customFormat="1">
      <c r="A386" s="1"/>
      <c r="B386" s="1"/>
      <c r="C386" s="1"/>
      <c r="D386" s="12"/>
      <c r="F386" s="2"/>
      <c r="G386" s="2"/>
      <c r="H386" s="9"/>
      <c r="I386" s="31"/>
      <c r="J386" s="32"/>
      <c r="K386" s="9"/>
      <c r="L386" s="9"/>
      <c r="M386" s="9"/>
      <c r="N386" s="31"/>
      <c r="O386" s="32"/>
      <c r="P386" s="9"/>
      <c r="Q386" s="9"/>
      <c r="R386" s="9"/>
      <c r="S386" s="31"/>
      <c r="T386" s="32"/>
      <c r="U386" s="9"/>
      <c r="V386" s="9"/>
      <c r="W386" s="33"/>
      <c r="X386" s="34"/>
      <c r="Y386"/>
      <c r="Z386"/>
      <c r="AA386"/>
      <c r="AB386"/>
      <c r="AC386" s="1"/>
    </row>
    <row r="387" spans="1:29" s="14" customFormat="1">
      <c r="A387" s="1"/>
      <c r="B387" s="1"/>
      <c r="C387" s="1"/>
      <c r="D387" s="12"/>
      <c r="F387" s="2"/>
      <c r="G387" s="2"/>
      <c r="H387" s="9"/>
      <c r="I387" s="31"/>
      <c r="J387" s="32"/>
      <c r="K387" s="9"/>
      <c r="L387" s="9"/>
      <c r="M387" s="9"/>
      <c r="N387" s="31"/>
      <c r="O387" s="32"/>
      <c r="P387" s="9"/>
      <c r="Q387" s="9"/>
      <c r="R387" s="9"/>
      <c r="S387" s="31"/>
      <c r="T387" s="32"/>
      <c r="U387" s="9"/>
      <c r="V387" s="9"/>
      <c r="W387" s="33"/>
      <c r="X387" s="34"/>
      <c r="Y387"/>
      <c r="Z387"/>
      <c r="AA387"/>
      <c r="AB387"/>
      <c r="AC387" s="1"/>
    </row>
    <row r="388" spans="1:29" s="14" customFormat="1">
      <c r="A388" s="1"/>
      <c r="B388" s="1"/>
      <c r="C388" s="1"/>
      <c r="D388" s="12"/>
      <c r="F388" s="2"/>
      <c r="G388" s="2"/>
      <c r="H388" s="9"/>
      <c r="I388" s="31"/>
      <c r="J388" s="32"/>
      <c r="K388" s="9"/>
      <c r="L388" s="9"/>
      <c r="M388" s="9"/>
      <c r="N388" s="31"/>
      <c r="O388" s="32"/>
      <c r="P388" s="9"/>
      <c r="Q388" s="9"/>
      <c r="R388" s="9"/>
      <c r="S388" s="31"/>
      <c r="T388" s="32"/>
      <c r="U388" s="9"/>
      <c r="V388" s="9"/>
      <c r="W388" s="33"/>
      <c r="X388" s="34"/>
      <c r="Y388"/>
      <c r="Z388"/>
      <c r="AA388"/>
      <c r="AB388"/>
      <c r="AC388" s="1"/>
    </row>
    <row r="389" spans="1:29" s="14" customFormat="1">
      <c r="A389" s="1"/>
      <c r="B389" s="1"/>
      <c r="C389" s="1"/>
      <c r="D389" s="12"/>
      <c r="F389" s="2"/>
      <c r="G389" s="2"/>
      <c r="H389" s="9"/>
      <c r="I389" s="31"/>
      <c r="J389" s="32"/>
      <c r="K389" s="9"/>
      <c r="L389" s="9"/>
      <c r="M389" s="9"/>
      <c r="N389" s="31"/>
      <c r="O389" s="32"/>
      <c r="P389" s="9"/>
      <c r="Q389" s="9"/>
      <c r="R389" s="9"/>
      <c r="S389" s="31"/>
      <c r="T389" s="32"/>
      <c r="U389" s="9"/>
      <c r="V389" s="9"/>
      <c r="W389" s="33"/>
      <c r="X389" s="34"/>
      <c r="Y389"/>
      <c r="Z389"/>
      <c r="AA389"/>
      <c r="AB389"/>
      <c r="AC389" s="1"/>
    </row>
    <row r="390" spans="1:29" s="14" customFormat="1">
      <c r="A390" s="1"/>
      <c r="B390" s="1"/>
      <c r="C390" s="1"/>
      <c r="D390" s="12"/>
      <c r="F390" s="2"/>
      <c r="G390" s="2"/>
      <c r="H390" s="9"/>
      <c r="I390" s="31"/>
      <c r="J390" s="32"/>
      <c r="K390" s="9"/>
      <c r="L390" s="9"/>
      <c r="M390" s="9"/>
      <c r="N390" s="31"/>
      <c r="O390" s="32"/>
      <c r="P390" s="9"/>
      <c r="Q390" s="9"/>
      <c r="R390" s="9"/>
      <c r="S390" s="31"/>
      <c r="T390" s="32"/>
      <c r="U390" s="9"/>
      <c r="V390" s="9"/>
      <c r="W390" s="33"/>
      <c r="X390" s="34"/>
      <c r="Y390"/>
      <c r="Z390"/>
      <c r="AA390"/>
      <c r="AB390"/>
      <c r="AC390" s="1"/>
    </row>
    <row r="391" spans="1:29" s="14" customFormat="1">
      <c r="A391" s="1"/>
      <c r="B391" s="1"/>
      <c r="C391" s="1"/>
      <c r="D391" s="12"/>
      <c r="F391" s="2"/>
      <c r="G391" s="2"/>
      <c r="H391" s="9"/>
      <c r="I391" s="31"/>
      <c r="J391" s="32"/>
      <c r="K391" s="9"/>
      <c r="L391" s="9"/>
      <c r="M391" s="9"/>
      <c r="N391" s="31"/>
      <c r="O391" s="32"/>
      <c r="P391" s="9"/>
      <c r="Q391" s="9"/>
      <c r="R391" s="9"/>
      <c r="S391" s="31"/>
      <c r="T391" s="32"/>
      <c r="U391" s="9"/>
      <c r="V391" s="9"/>
      <c r="W391" s="33"/>
      <c r="X391" s="34"/>
      <c r="Y391"/>
      <c r="Z391"/>
      <c r="AA391"/>
      <c r="AB391"/>
      <c r="AC391" s="1"/>
    </row>
    <row r="392" spans="1:29" s="14" customFormat="1">
      <c r="A392" s="1"/>
      <c r="B392" s="1"/>
      <c r="C392" s="1"/>
      <c r="D392" s="12"/>
      <c r="F392" s="2"/>
      <c r="G392" s="2"/>
      <c r="H392" s="9"/>
      <c r="I392" s="31"/>
      <c r="J392" s="32"/>
      <c r="K392" s="9"/>
      <c r="L392" s="9"/>
      <c r="M392" s="9"/>
      <c r="N392" s="31"/>
      <c r="O392" s="32"/>
      <c r="P392" s="9"/>
      <c r="Q392" s="9"/>
      <c r="R392" s="9"/>
      <c r="S392" s="31"/>
      <c r="T392" s="32"/>
      <c r="U392" s="9"/>
      <c r="V392" s="9"/>
      <c r="W392" s="33"/>
      <c r="X392" s="34"/>
      <c r="Y392"/>
      <c r="Z392"/>
      <c r="AA392"/>
      <c r="AB392"/>
      <c r="AC392" s="1"/>
    </row>
    <row r="393" spans="1:29" s="14" customFormat="1">
      <c r="A393" s="1"/>
      <c r="B393" s="1"/>
      <c r="C393" s="1"/>
      <c r="D393" s="12"/>
      <c r="F393" s="2"/>
      <c r="G393" s="2"/>
      <c r="H393" s="9"/>
      <c r="I393" s="31"/>
      <c r="J393" s="32"/>
      <c r="K393" s="9"/>
      <c r="L393" s="9"/>
      <c r="M393" s="9"/>
      <c r="N393" s="31"/>
      <c r="O393" s="32"/>
      <c r="P393" s="9"/>
      <c r="Q393" s="9"/>
      <c r="R393" s="9"/>
      <c r="S393" s="31"/>
      <c r="T393" s="32"/>
      <c r="U393" s="9"/>
      <c r="V393" s="9"/>
      <c r="W393" s="33"/>
      <c r="X393" s="34"/>
      <c r="Y393"/>
      <c r="Z393"/>
      <c r="AA393"/>
      <c r="AB393"/>
      <c r="AC393" s="1"/>
    </row>
    <row r="394" spans="1:29" s="14" customFormat="1">
      <c r="A394" s="1"/>
      <c r="B394" s="1"/>
      <c r="C394" s="1"/>
      <c r="D394" s="12"/>
      <c r="F394" s="2"/>
      <c r="G394" s="2"/>
      <c r="H394" s="9"/>
      <c r="I394" s="31"/>
      <c r="J394" s="32"/>
      <c r="K394" s="9"/>
      <c r="L394" s="9"/>
      <c r="M394" s="9"/>
      <c r="N394" s="31"/>
      <c r="O394" s="32"/>
      <c r="P394" s="9"/>
      <c r="Q394" s="9"/>
      <c r="R394" s="9"/>
      <c r="S394" s="31"/>
      <c r="T394" s="32"/>
      <c r="U394" s="9"/>
      <c r="V394" s="9"/>
      <c r="W394" s="33"/>
      <c r="X394" s="34"/>
      <c r="Y394"/>
      <c r="Z394"/>
      <c r="AA394"/>
      <c r="AB394"/>
      <c r="AC394" s="1"/>
    </row>
    <row r="395" spans="1:29" s="14" customFormat="1">
      <c r="A395" s="1"/>
      <c r="B395" s="1"/>
      <c r="C395" s="1"/>
      <c r="D395" s="12"/>
      <c r="F395" s="2"/>
      <c r="G395" s="2"/>
      <c r="H395" s="9"/>
      <c r="I395" s="31"/>
      <c r="J395" s="32"/>
      <c r="K395" s="9"/>
      <c r="L395" s="9"/>
      <c r="M395" s="9"/>
      <c r="N395" s="31"/>
      <c r="O395" s="32"/>
      <c r="P395" s="9"/>
      <c r="Q395" s="9"/>
      <c r="R395" s="9"/>
      <c r="S395" s="31"/>
      <c r="T395" s="32"/>
      <c r="U395" s="9"/>
      <c r="V395" s="9"/>
      <c r="W395" s="33"/>
      <c r="X395" s="34"/>
      <c r="Y395"/>
      <c r="Z395"/>
      <c r="AA395"/>
      <c r="AB395"/>
      <c r="AC395" s="1"/>
    </row>
    <row r="396" spans="1:29" s="14" customFormat="1">
      <c r="A396" s="1"/>
      <c r="B396" s="1"/>
      <c r="C396" s="1"/>
      <c r="D396" s="12"/>
      <c r="F396" s="2"/>
      <c r="G396" s="2"/>
      <c r="H396" s="9"/>
      <c r="I396" s="31"/>
      <c r="J396" s="32"/>
      <c r="K396" s="9"/>
      <c r="L396" s="9"/>
      <c r="M396" s="9"/>
      <c r="N396" s="31"/>
      <c r="O396" s="32"/>
      <c r="P396" s="9"/>
      <c r="Q396" s="9"/>
      <c r="R396" s="9"/>
      <c r="S396" s="31"/>
      <c r="T396" s="32"/>
      <c r="U396" s="9"/>
      <c r="V396" s="9"/>
      <c r="W396" s="33"/>
      <c r="X396" s="34"/>
      <c r="Y396"/>
      <c r="Z396"/>
      <c r="AA396"/>
      <c r="AB396"/>
      <c r="AC396" s="1"/>
    </row>
    <row r="397" spans="1:29" s="14" customFormat="1">
      <c r="A397" s="1"/>
      <c r="B397" s="1"/>
      <c r="C397" s="1"/>
      <c r="D397" s="12"/>
      <c r="F397" s="2"/>
      <c r="G397" s="2"/>
      <c r="H397" s="9"/>
      <c r="I397" s="31"/>
      <c r="J397" s="32"/>
      <c r="K397" s="9"/>
      <c r="L397" s="9"/>
      <c r="M397" s="9"/>
      <c r="N397" s="31"/>
      <c r="O397" s="32"/>
      <c r="P397" s="9"/>
      <c r="Q397" s="9"/>
      <c r="R397" s="9"/>
      <c r="S397" s="31"/>
      <c r="T397" s="32"/>
      <c r="U397" s="9"/>
      <c r="V397" s="9"/>
      <c r="W397" s="33"/>
      <c r="X397" s="34"/>
      <c r="Y397"/>
      <c r="Z397"/>
      <c r="AA397"/>
      <c r="AB397"/>
      <c r="AC397" s="1"/>
    </row>
    <row r="398" spans="1:29" s="14" customFormat="1">
      <c r="A398" s="1"/>
      <c r="B398" s="1"/>
      <c r="C398" s="1"/>
      <c r="D398" s="12"/>
      <c r="F398" s="2"/>
      <c r="G398" s="2"/>
      <c r="H398" s="9"/>
      <c r="I398" s="31"/>
      <c r="J398" s="32"/>
      <c r="K398" s="9"/>
      <c r="L398" s="9"/>
      <c r="M398" s="9"/>
      <c r="N398" s="31"/>
      <c r="O398" s="32"/>
      <c r="P398" s="9"/>
      <c r="Q398" s="9"/>
      <c r="R398" s="9"/>
      <c r="S398" s="31"/>
      <c r="T398" s="32"/>
      <c r="U398" s="9"/>
      <c r="V398" s="9"/>
      <c r="W398" s="33"/>
      <c r="X398" s="34"/>
      <c r="Y398"/>
      <c r="Z398"/>
      <c r="AA398"/>
      <c r="AB398"/>
      <c r="AC398" s="1"/>
    </row>
    <row r="399" spans="1:29" s="14" customFormat="1">
      <c r="A399" s="1"/>
      <c r="B399" s="1"/>
      <c r="C399" s="1"/>
      <c r="D399" s="12"/>
      <c r="F399" s="2"/>
      <c r="G399" s="2"/>
      <c r="H399" s="9"/>
      <c r="I399" s="31"/>
      <c r="J399" s="32"/>
      <c r="K399" s="9"/>
      <c r="L399" s="9"/>
      <c r="M399" s="9"/>
      <c r="N399" s="31"/>
      <c r="O399" s="32"/>
      <c r="P399" s="9"/>
      <c r="Q399" s="9"/>
      <c r="R399" s="9"/>
      <c r="S399" s="31"/>
      <c r="T399" s="32"/>
      <c r="U399" s="9"/>
      <c r="V399" s="9"/>
      <c r="W399" s="33"/>
      <c r="X399" s="34"/>
      <c r="Y399"/>
      <c r="Z399"/>
      <c r="AA399"/>
      <c r="AB399"/>
      <c r="AC399" s="1"/>
    </row>
    <row r="400" spans="1:29" s="14" customFormat="1">
      <c r="A400" s="1"/>
      <c r="B400" s="1"/>
      <c r="C400" s="1"/>
      <c r="D400" s="12"/>
      <c r="F400" s="2"/>
      <c r="G400" s="2"/>
      <c r="H400" s="9"/>
      <c r="I400" s="31"/>
      <c r="J400" s="32"/>
      <c r="K400" s="9"/>
      <c r="L400" s="9"/>
      <c r="M400" s="9"/>
      <c r="N400" s="31"/>
      <c r="O400" s="32"/>
      <c r="P400" s="9"/>
      <c r="Q400" s="9"/>
      <c r="R400" s="9"/>
      <c r="S400" s="31"/>
      <c r="T400" s="32"/>
      <c r="U400" s="9"/>
      <c r="V400" s="9"/>
      <c r="W400" s="33"/>
      <c r="X400" s="34"/>
      <c r="Y400"/>
      <c r="Z400"/>
      <c r="AA400"/>
      <c r="AB400"/>
      <c r="AC400" s="1"/>
    </row>
    <row r="401" spans="1:29" s="14" customFormat="1">
      <c r="A401" s="1"/>
      <c r="B401" s="1"/>
      <c r="C401" s="1"/>
      <c r="D401" s="12"/>
      <c r="F401" s="2"/>
      <c r="G401" s="2"/>
      <c r="H401" s="9"/>
      <c r="I401" s="31"/>
      <c r="J401" s="32"/>
      <c r="K401" s="9"/>
      <c r="L401" s="9"/>
      <c r="M401" s="9"/>
      <c r="N401" s="31"/>
      <c r="O401" s="32"/>
      <c r="P401" s="9"/>
      <c r="Q401" s="9"/>
      <c r="R401" s="9"/>
      <c r="S401" s="31"/>
      <c r="T401" s="32"/>
      <c r="U401" s="9"/>
      <c r="V401" s="9"/>
      <c r="W401" s="33"/>
      <c r="X401" s="34"/>
      <c r="Y401"/>
      <c r="Z401"/>
      <c r="AA401"/>
      <c r="AB401"/>
      <c r="AC401" s="1"/>
    </row>
    <row r="402" spans="1:29" s="14" customFormat="1">
      <c r="A402" s="1"/>
      <c r="B402" s="1"/>
      <c r="C402" s="1"/>
      <c r="D402" s="12"/>
      <c r="F402" s="2"/>
      <c r="G402" s="2"/>
      <c r="H402" s="9"/>
      <c r="I402" s="31"/>
      <c r="J402" s="32"/>
      <c r="K402" s="9"/>
      <c r="L402" s="9"/>
      <c r="M402" s="9"/>
      <c r="N402" s="31"/>
      <c r="O402" s="32"/>
      <c r="P402" s="9"/>
      <c r="Q402" s="9"/>
      <c r="R402" s="9"/>
      <c r="S402" s="31"/>
      <c r="T402" s="32"/>
      <c r="U402" s="9"/>
      <c r="V402" s="9"/>
      <c r="W402" s="33"/>
      <c r="X402" s="34"/>
      <c r="Y402"/>
      <c r="Z402"/>
      <c r="AA402"/>
      <c r="AB402"/>
      <c r="AC402" s="1"/>
    </row>
    <row r="403" spans="1:29" s="14" customFormat="1">
      <c r="A403" s="1"/>
      <c r="B403" s="1"/>
      <c r="C403" s="1"/>
      <c r="D403" s="12"/>
      <c r="F403" s="2"/>
      <c r="G403" s="2"/>
      <c r="H403" s="9"/>
      <c r="I403" s="31"/>
      <c r="J403" s="32"/>
      <c r="K403" s="9"/>
      <c r="L403" s="9"/>
      <c r="M403" s="9"/>
      <c r="N403" s="31"/>
      <c r="O403" s="32"/>
      <c r="P403" s="9"/>
      <c r="Q403" s="9"/>
      <c r="R403" s="9"/>
      <c r="S403" s="31"/>
      <c r="T403" s="32"/>
      <c r="U403" s="9"/>
      <c r="V403" s="9"/>
      <c r="W403" s="33"/>
      <c r="X403" s="34"/>
      <c r="Y403"/>
      <c r="Z403"/>
      <c r="AA403"/>
      <c r="AB403"/>
      <c r="AC403" s="1"/>
    </row>
    <row r="404" spans="1:29" s="14" customFormat="1">
      <c r="A404" s="1"/>
      <c r="B404" s="1"/>
      <c r="C404" s="1"/>
      <c r="D404" s="12"/>
      <c r="F404" s="2"/>
      <c r="G404" s="2"/>
      <c r="H404" s="9"/>
      <c r="I404" s="31"/>
      <c r="J404" s="32"/>
      <c r="K404" s="9"/>
      <c r="L404" s="9"/>
      <c r="M404" s="9"/>
      <c r="N404" s="31"/>
      <c r="O404" s="32"/>
      <c r="P404" s="9"/>
      <c r="Q404" s="9"/>
      <c r="R404" s="9"/>
      <c r="S404" s="31"/>
      <c r="T404" s="32"/>
      <c r="U404" s="9"/>
      <c r="V404" s="9"/>
      <c r="W404" s="33"/>
      <c r="X404" s="34"/>
      <c r="Y404"/>
      <c r="Z404"/>
      <c r="AA404"/>
      <c r="AB404"/>
      <c r="AC404" s="1"/>
    </row>
    <row r="405" spans="1:29" s="14" customFormat="1">
      <c r="A405" s="1"/>
      <c r="B405" s="1"/>
      <c r="C405" s="1"/>
      <c r="D405" s="12"/>
      <c r="F405" s="2"/>
      <c r="G405" s="2"/>
      <c r="H405" s="9"/>
      <c r="I405" s="31"/>
      <c r="J405" s="32"/>
      <c r="K405" s="9"/>
      <c r="L405" s="9"/>
      <c r="M405" s="9"/>
      <c r="N405" s="31"/>
      <c r="O405" s="32"/>
      <c r="P405" s="9"/>
      <c r="Q405" s="9"/>
      <c r="R405" s="9"/>
      <c r="S405" s="31"/>
      <c r="T405" s="32"/>
      <c r="U405" s="9"/>
      <c r="V405" s="9"/>
      <c r="W405" s="33"/>
      <c r="X405" s="34"/>
      <c r="Y405"/>
      <c r="Z405"/>
      <c r="AA405"/>
      <c r="AB405"/>
      <c r="AC405" s="1"/>
    </row>
    <row r="406" spans="1:29" s="14" customFormat="1">
      <c r="A406" s="1"/>
      <c r="B406" s="1"/>
      <c r="C406" s="1"/>
      <c r="D406" s="12"/>
      <c r="F406" s="2"/>
      <c r="G406" s="2"/>
      <c r="H406" s="9"/>
      <c r="I406" s="31"/>
      <c r="J406" s="32"/>
      <c r="K406" s="9"/>
      <c r="L406" s="9"/>
      <c r="M406" s="9"/>
      <c r="N406" s="31"/>
      <c r="O406" s="32"/>
      <c r="P406" s="9"/>
      <c r="Q406" s="9"/>
      <c r="R406" s="9"/>
      <c r="S406" s="31"/>
      <c r="T406" s="32"/>
      <c r="U406" s="9"/>
      <c r="V406" s="9"/>
      <c r="W406" s="33"/>
      <c r="X406" s="34"/>
      <c r="Y406"/>
      <c r="Z406"/>
      <c r="AA406"/>
      <c r="AB406"/>
      <c r="AC406" s="1"/>
    </row>
    <row r="407" spans="1:29" s="14" customFormat="1">
      <c r="A407" s="1"/>
      <c r="B407" s="1"/>
      <c r="C407" s="1"/>
      <c r="D407" s="12"/>
      <c r="F407" s="2"/>
      <c r="G407" s="2"/>
      <c r="H407" s="9"/>
      <c r="I407" s="31"/>
      <c r="J407" s="32"/>
      <c r="K407" s="9"/>
      <c r="L407" s="9"/>
      <c r="M407" s="9"/>
      <c r="N407" s="31"/>
      <c r="O407" s="32"/>
      <c r="P407" s="9"/>
      <c r="Q407" s="9"/>
      <c r="R407" s="9"/>
      <c r="S407" s="31"/>
      <c r="T407" s="32"/>
      <c r="U407" s="9"/>
      <c r="V407" s="9"/>
      <c r="W407" s="33"/>
      <c r="X407" s="34"/>
      <c r="Y407"/>
      <c r="Z407"/>
      <c r="AA407"/>
      <c r="AB407"/>
      <c r="AC407" s="1"/>
    </row>
    <row r="408" spans="1:29" s="14" customFormat="1">
      <c r="A408" s="1"/>
      <c r="B408" s="1"/>
      <c r="C408" s="1"/>
      <c r="D408" s="12"/>
      <c r="F408" s="2"/>
      <c r="G408" s="2"/>
      <c r="H408" s="9"/>
      <c r="I408" s="31"/>
      <c r="J408" s="32"/>
      <c r="K408" s="9"/>
      <c r="L408" s="9"/>
      <c r="M408" s="9"/>
      <c r="N408" s="31"/>
      <c r="O408" s="32"/>
      <c r="P408" s="9"/>
      <c r="Q408" s="9"/>
      <c r="R408" s="9"/>
      <c r="S408" s="31"/>
      <c r="T408" s="32"/>
      <c r="U408" s="9"/>
      <c r="V408" s="9"/>
      <c r="W408" s="33"/>
      <c r="X408" s="34"/>
      <c r="Y408"/>
      <c r="Z408"/>
      <c r="AA408"/>
      <c r="AB408"/>
      <c r="AC408" s="1"/>
    </row>
    <row r="409" spans="1:29" s="14" customFormat="1">
      <c r="A409" s="1"/>
      <c r="B409" s="1"/>
      <c r="C409" s="1"/>
      <c r="D409" s="12"/>
      <c r="F409" s="2"/>
      <c r="G409" s="2"/>
      <c r="H409" s="9"/>
      <c r="I409" s="31"/>
      <c r="J409" s="32"/>
      <c r="K409" s="9"/>
      <c r="L409" s="9"/>
      <c r="M409" s="9"/>
      <c r="N409" s="31"/>
      <c r="O409" s="32"/>
      <c r="P409" s="9"/>
      <c r="Q409" s="9"/>
      <c r="R409" s="9"/>
      <c r="S409" s="31"/>
      <c r="T409" s="32"/>
      <c r="U409" s="9"/>
      <c r="V409" s="9"/>
      <c r="W409" s="33"/>
      <c r="X409" s="34"/>
      <c r="Y409"/>
      <c r="Z409"/>
      <c r="AA409"/>
      <c r="AB409"/>
      <c r="AC409" s="1"/>
    </row>
    <row r="410" spans="1:29" s="14" customFormat="1">
      <c r="A410" s="1"/>
      <c r="B410" s="1"/>
      <c r="C410" s="1"/>
      <c r="D410" s="12"/>
      <c r="F410" s="2"/>
      <c r="G410" s="2"/>
      <c r="H410" s="9"/>
      <c r="I410" s="31"/>
      <c r="J410" s="32"/>
      <c r="K410" s="9"/>
      <c r="L410" s="9"/>
      <c r="M410" s="9"/>
      <c r="N410" s="31"/>
      <c r="O410" s="32"/>
      <c r="P410" s="9"/>
      <c r="Q410" s="9"/>
      <c r="R410" s="9"/>
      <c r="S410" s="31"/>
      <c r="T410" s="32"/>
      <c r="U410" s="9"/>
      <c r="V410" s="9"/>
      <c r="W410" s="33"/>
      <c r="X410" s="34"/>
      <c r="Y410"/>
      <c r="Z410"/>
      <c r="AA410"/>
      <c r="AB410"/>
      <c r="AC410" s="1"/>
    </row>
    <row r="411" spans="1:29" s="14" customFormat="1">
      <c r="A411" s="1"/>
      <c r="B411" s="1"/>
      <c r="C411" s="1"/>
      <c r="D411" s="12"/>
      <c r="F411" s="2"/>
      <c r="G411" s="2"/>
      <c r="H411" s="9"/>
      <c r="I411" s="31"/>
      <c r="J411" s="32"/>
      <c r="K411" s="9"/>
      <c r="L411" s="9"/>
      <c r="M411" s="9"/>
      <c r="N411" s="31"/>
      <c r="O411" s="32"/>
      <c r="P411" s="9"/>
      <c r="Q411" s="9"/>
      <c r="R411" s="9"/>
      <c r="S411" s="31"/>
      <c r="T411" s="32"/>
      <c r="U411" s="9"/>
      <c r="V411" s="9"/>
      <c r="W411" s="33"/>
      <c r="X411" s="34"/>
      <c r="Y411"/>
      <c r="Z411"/>
      <c r="AA411"/>
      <c r="AB411"/>
      <c r="AC411" s="1"/>
    </row>
    <row r="412" spans="1:29" s="14" customFormat="1">
      <c r="A412" s="1"/>
      <c r="B412" s="1"/>
      <c r="C412" s="1"/>
      <c r="D412" s="12"/>
      <c r="F412" s="2"/>
      <c r="G412" s="2"/>
      <c r="H412" s="9"/>
      <c r="I412" s="31"/>
      <c r="J412" s="32"/>
      <c r="K412" s="9"/>
      <c r="L412" s="9"/>
      <c r="M412" s="9"/>
      <c r="N412" s="31"/>
      <c r="O412" s="32"/>
      <c r="P412" s="9"/>
      <c r="Q412" s="9"/>
      <c r="R412" s="9"/>
      <c r="S412" s="31"/>
      <c r="T412" s="32"/>
      <c r="U412" s="9"/>
      <c r="V412" s="9"/>
      <c r="W412" s="33"/>
      <c r="X412" s="34"/>
      <c r="Y412"/>
      <c r="Z412"/>
      <c r="AA412"/>
      <c r="AB412"/>
      <c r="AC412" s="1"/>
    </row>
    <row r="413" spans="1:29" s="14" customFormat="1">
      <c r="A413" s="1"/>
      <c r="B413" s="1"/>
      <c r="C413" s="1"/>
      <c r="D413" s="12"/>
      <c r="F413" s="2"/>
      <c r="G413" s="2"/>
      <c r="H413" s="9"/>
      <c r="I413" s="31"/>
      <c r="J413" s="32"/>
      <c r="K413" s="9"/>
      <c r="L413" s="9"/>
      <c r="M413" s="9"/>
      <c r="N413" s="31"/>
      <c r="O413" s="32"/>
      <c r="P413" s="9"/>
      <c r="Q413" s="9"/>
      <c r="R413" s="9"/>
      <c r="S413" s="31"/>
      <c r="T413" s="32"/>
      <c r="U413" s="9"/>
      <c r="V413" s="9"/>
      <c r="W413" s="33"/>
      <c r="X413" s="34"/>
      <c r="Y413"/>
      <c r="Z413"/>
      <c r="AA413"/>
      <c r="AB413"/>
      <c r="AC413" s="1"/>
    </row>
    <row r="414" spans="1:29" s="14" customFormat="1">
      <c r="A414" s="1"/>
      <c r="B414" s="1"/>
      <c r="C414" s="1"/>
      <c r="D414" s="12"/>
      <c r="F414" s="2"/>
      <c r="G414" s="2"/>
      <c r="H414" s="9"/>
      <c r="I414" s="31"/>
      <c r="J414" s="32"/>
      <c r="K414" s="9"/>
      <c r="L414" s="9"/>
      <c r="M414" s="9"/>
      <c r="N414" s="31"/>
      <c r="O414" s="32"/>
      <c r="P414" s="9"/>
      <c r="Q414" s="9"/>
      <c r="R414" s="9"/>
      <c r="S414" s="31"/>
      <c r="T414" s="32"/>
      <c r="U414" s="9"/>
      <c r="V414" s="9"/>
      <c r="W414" s="33"/>
      <c r="X414" s="34"/>
      <c r="Y414"/>
      <c r="Z414"/>
      <c r="AA414"/>
      <c r="AB414"/>
      <c r="AC414" s="1"/>
    </row>
    <row r="415" spans="1:29" s="14" customFormat="1">
      <c r="A415" s="1"/>
      <c r="B415" s="1"/>
      <c r="C415" s="1"/>
      <c r="D415" s="12"/>
      <c r="F415" s="2"/>
      <c r="G415" s="2"/>
      <c r="H415" s="9"/>
      <c r="I415" s="31"/>
      <c r="J415" s="32"/>
      <c r="K415" s="9"/>
      <c r="L415" s="9"/>
      <c r="M415" s="9"/>
      <c r="N415" s="31"/>
      <c r="O415" s="32"/>
      <c r="P415" s="9"/>
      <c r="Q415" s="9"/>
      <c r="R415" s="9"/>
      <c r="S415" s="31"/>
      <c r="T415" s="32"/>
      <c r="U415" s="9"/>
      <c r="V415" s="9"/>
      <c r="W415" s="33"/>
      <c r="X415" s="34"/>
      <c r="Y415"/>
      <c r="Z415"/>
      <c r="AA415"/>
      <c r="AB415"/>
      <c r="AC415" s="1"/>
    </row>
    <row r="416" spans="1:29" s="14" customFormat="1">
      <c r="A416" s="1"/>
      <c r="B416" s="1"/>
      <c r="C416" s="1"/>
      <c r="D416" s="12"/>
      <c r="F416" s="2"/>
      <c r="G416" s="2"/>
      <c r="H416" s="9"/>
      <c r="I416" s="31"/>
      <c r="J416" s="32"/>
      <c r="K416" s="9"/>
      <c r="L416" s="9"/>
      <c r="M416" s="9"/>
      <c r="N416" s="31"/>
      <c r="O416" s="32"/>
      <c r="P416" s="9"/>
      <c r="Q416" s="9"/>
      <c r="R416" s="9"/>
      <c r="S416" s="31"/>
      <c r="T416" s="32"/>
      <c r="U416" s="9"/>
      <c r="V416" s="9"/>
      <c r="W416" s="33"/>
      <c r="X416" s="34"/>
      <c r="Y416"/>
      <c r="Z416"/>
      <c r="AA416"/>
      <c r="AB416"/>
      <c r="AC416" s="1"/>
    </row>
    <row r="417" spans="1:29" s="14" customFormat="1">
      <c r="A417" s="1"/>
      <c r="B417" s="1"/>
      <c r="C417" s="1"/>
      <c r="D417" s="12"/>
      <c r="F417" s="2"/>
      <c r="G417" s="2"/>
      <c r="H417" s="9"/>
      <c r="I417" s="31"/>
      <c r="J417" s="32"/>
      <c r="K417" s="9"/>
      <c r="L417" s="9"/>
      <c r="M417" s="9"/>
      <c r="N417" s="31"/>
      <c r="O417" s="32"/>
      <c r="P417" s="9"/>
      <c r="Q417" s="9"/>
      <c r="R417" s="9"/>
      <c r="S417" s="31"/>
      <c r="T417" s="32"/>
      <c r="U417" s="9"/>
      <c r="V417" s="9"/>
      <c r="W417" s="33"/>
      <c r="X417" s="34"/>
      <c r="Y417"/>
      <c r="Z417"/>
      <c r="AA417"/>
      <c r="AB417"/>
      <c r="AC417" s="1"/>
    </row>
    <row r="418" spans="1:29" s="14" customFormat="1">
      <c r="A418" s="1"/>
      <c r="B418" s="1"/>
      <c r="C418" s="1"/>
      <c r="D418" s="12"/>
      <c r="F418" s="2"/>
      <c r="G418" s="2"/>
      <c r="H418" s="9"/>
      <c r="I418" s="31"/>
      <c r="J418" s="32"/>
      <c r="K418" s="9"/>
      <c r="L418" s="9"/>
      <c r="M418" s="9"/>
      <c r="N418" s="31"/>
      <c r="O418" s="32"/>
      <c r="P418" s="9"/>
      <c r="Q418" s="9"/>
      <c r="R418" s="9"/>
      <c r="S418" s="31"/>
      <c r="T418" s="32"/>
      <c r="U418" s="9"/>
      <c r="V418" s="9"/>
      <c r="W418" s="33"/>
      <c r="X418" s="34"/>
      <c r="Y418"/>
      <c r="Z418"/>
      <c r="AA418"/>
      <c r="AB418"/>
      <c r="AC418" s="1"/>
    </row>
    <row r="419" spans="1:29" s="14" customFormat="1">
      <c r="A419" s="1"/>
      <c r="B419" s="1"/>
      <c r="C419" s="1"/>
      <c r="D419" s="12"/>
      <c r="F419" s="2"/>
      <c r="G419" s="2"/>
      <c r="H419" s="9"/>
      <c r="I419" s="31"/>
      <c r="J419" s="32"/>
      <c r="K419" s="9"/>
      <c r="L419" s="9"/>
      <c r="M419" s="9"/>
      <c r="N419" s="31"/>
      <c r="O419" s="32"/>
      <c r="P419" s="9"/>
      <c r="Q419" s="9"/>
      <c r="R419" s="9"/>
      <c r="S419" s="31"/>
      <c r="T419" s="32"/>
      <c r="U419" s="9"/>
      <c r="V419" s="9"/>
      <c r="W419" s="33"/>
      <c r="X419" s="34"/>
      <c r="Y419"/>
      <c r="Z419"/>
      <c r="AA419"/>
      <c r="AB419"/>
      <c r="AC419" s="1"/>
    </row>
    <row r="420" spans="1:29" s="14" customFormat="1">
      <c r="A420" s="1"/>
      <c r="B420" s="1"/>
      <c r="C420" s="1"/>
      <c r="D420" s="12"/>
      <c r="F420" s="2"/>
      <c r="G420" s="2"/>
      <c r="H420" s="9"/>
      <c r="I420" s="31"/>
      <c r="J420" s="32"/>
      <c r="K420" s="9"/>
      <c r="L420" s="9"/>
      <c r="M420" s="9"/>
      <c r="N420" s="31"/>
      <c r="O420" s="32"/>
      <c r="P420" s="9"/>
      <c r="Q420" s="9"/>
      <c r="R420" s="9"/>
      <c r="S420" s="31"/>
      <c r="T420" s="32"/>
      <c r="U420" s="9"/>
      <c r="V420" s="9"/>
      <c r="W420" s="33"/>
      <c r="X420" s="34"/>
      <c r="Y420"/>
      <c r="Z420"/>
      <c r="AA420"/>
      <c r="AB420"/>
      <c r="AC420" s="1"/>
    </row>
    <row r="421" spans="1:29" s="14" customFormat="1">
      <c r="A421" s="1"/>
      <c r="B421" s="1"/>
      <c r="C421" s="1"/>
      <c r="D421" s="12"/>
      <c r="F421" s="2"/>
      <c r="G421" s="2"/>
      <c r="H421" s="9"/>
      <c r="I421" s="31"/>
      <c r="J421" s="32"/>
      <c r="K421" s="9"/>
      <c r="L421" s="9"/>
      <c r="M421" s="9"/>
      <c r="N421" s="31"/>
      <c r="O421" s="32"/>
      <c r="P421" s="9"/>
      <c r="Q421" s="9"/>
      <c r="R421" s="9"/>
      <c r="S421" s="31"/>
      <c r="T421" s="32"/>
      <c r="U421" s="9"/>
      <c r="V421" s="9"/>
      <c r="W421" s="33"/>
      <c r="X421" s="34"/>
      <c r="Y421"/>
      <c r="Z421"/>
      <c r="AA421"/>
      <c r="AB421"/>
      <c r="AC421" s="1"/>
    </row>
    <row r="422" spans="1:29" s="14" customFormat="1">
      <c r="A422" s="1"/>
      <c r="B422" s="1"/>
      <c r="C422" s="1"/>
      <c r="D422" s="12"/>
      <c r="F422" s="2"/>
      <c r="G422" s="2"/>
      <c r="H422" s="9"/>
      <c r="I422" s="31"/>
      <c r="J422" s="32"/>
      <c r="K422" s="9"/>
      <c r="L422" s="9"/>
      <c r="M422" s="9"/>
      <c r="N422" s="31"/>
      <c r="O422" s="32"/>
      <c r="P422" s="9"/>
      <c r="Q422" s="9"/>
      <c r="R422" s="9"/>
      <c r="S422" s="31"/>
      <c r="T422" s="32"/>
      <c r="U422" s="9"/>
      <c r="V422" s="9"/>
      <c r="W422" s="33"/>
      <c r="X422" s="34"/>
      <c r="Y422"/>
      <c r="Z422"/>
      <c r="AA422"/>
      <c r="AB422"/>
      <c r="AC422" s="1"/>
    </row>
    <row r="423" spans="1:29" s="14" customFormat="1">
      <c r="A423" s="1"/>
      <c r="B423" s="1"/>
      <c r="C423" s="1"/>
      <c r="D423" s="12"/>
      <c r="F423" s="2"/>
      <c r="G423" s="2"/>
      <c r="H423" s="9"/>
      <c r="I423" s="31"/>
      <c r="J423" s="32"/>
      <c r="K423" s="9"/>
      <c r="L423" s="9"/>
      <c r="M423" s="9"/>
      <c r="N423" s="31"/>
      <c r="O423" s="32"/>
      <c r="P423" s="9"/>
      <c r="Q423" s="9"/>
      <c r="R423" s="9"/>
      <c r="S423" s="31"/>
      <c r="T423" s="32"/>
      <c r="U423" s="9"/>
      <c r="V423" s="9"/>
      <c r="W423" s="33"/>
      <c r="X423" s="34"/>
      <c r="Y423"/>
      <c r="Z423"/>
      <c r="AA423"/>
      <c r="AB423"/>
      <c r="AC423" s="1"/>
    </row>
    <row r="424" spans="1:29" s="14" customFormat="1">
      <c r="A424" s="1"/>
      <c r="B424" s="1"/>
      <c r="C424" s="1"/>
      <c r="D424" s="12"/>
      <c r="F424" s="2"/>
      <c r="G424" s="2"/>
      <c r="H424" s="9"/>
      <c r="I424" s="31"/>
      <c r="J424" s="32"/>
      <c r="K424" s="9"/>
      <c r="L424" s="9"/>
      <c r="M424" s="9"/>
      <c r="N424" s="31"/>
      <c r="O424" s="32"/>
      <c r="P424" s="9"/>
      <c r="Q424" s="9"/>
      <c r="R424" s="9"/>
      <c r="S424" s="31"/>
      <c r="T424" s="32"/>
      <c r="U424" s="9"/>
      <c r="V424" s="9"/>
      <c r="W424" s="33"/>
      <c r="X424" s="34"/>
      <c r="Y424"/>
      <c r="Z424"/>
      <c r="AA424"/>
      <c r="AB424"/>
      <c r="AC424" s="1"/>
    </row>
    <row r="425" spans="1:29" s="14" customFormat="1">
      <c r="A425" s="1"/>
      <c r="B425" s="1"/>
      <c r="C425" s="1"/>
      <c r="D425" s="12"/>
      <c r="F425" s="2"/>
      <c r="G425" s="2"/>
      <c r="H425" s="9"/>
      <c r="I425" s="31"/>
      <c r="J425" s="32"/>
      <c r="K425" s="9"/>
      <c r="L425" s="9"/>
      <c r="M425" s="9"/>
      <c r="N425" s="31"/>
      <c r="O425" s="32"/>
      <c r="P425" s="9"/>
      <c r="Q425" s="9"/>
      <c r="R425" s="9"/>
      <c r="S425" s="31"/>
      <c r="T425" s="32"/>
      <c r="U425" s="9"/>
      <c r="V425" s="9"/>
      <c r="W425" s="33"/>
      <c r="X425" s="34"/>
      <c r="Y425"/>
      <c r="Z425"/>
      <c r="AA425"/>
      <c r="AB425"/>
      <c r="AC425" s="1"/>
    </row>
    <row r="426" spans="1:29" s="14" customFormat="1">
      <c r="A426" s="1"/>
      <c r="B426" s="1"/>
      <c r="C426" s="1"/>
      <c r="D426" s="12"/>
      <c r="F426" s="2"/>
      <c r="G426" s="2"/>
      <c r="H426" s="9"/>
      <c r="I426" s="31"/>
      <c r="J426" s="32"/>
      <c r="K426" s="9"/>
      <c r="L426" s="9"/>
      <c r="M426" s="9"/>
      <c r="N426" s="31"/>
      <c r="O426" s="32"/>
      <c r="P426" s="9"/>
      <c r="Q426" s="9"/>
      <c r="R426" s="9"/>
      <c r="S426" s="31"/>
      <c r="T426" s="32"/>
      <c r="U426" s="9"/>
      <c r="V426" s="9"/>
      <c r="W426" s="33"/>
      <c r="X426" s="34"/>
      <c r="Y426"/>
      <c r="Z426"/>
      <c r="AA426"/>
      <c r="AB426"/>
      <c r="AC426" s="1"/>
    </row>
    <row r="427" spans="1:29" s="14" customFormat="1">
      <c r="A427" s="1"/>
      <c r="B427" s="1"/>
      <c r="C427" s="1"/>
      <c r="D427" s="12"/>
      <c r="F427" s="2"/>
      <c r="G427" s="2"/>
      <c r="H427" s="9"/>
      <c r="I427" s="31"/>
      <c r="J427" s="32"/>
      <c r="K427" s="9"/>
      <c r="L427" s="9"/>
      <c r="M427" s="9"/>
      <c r="N427" s="31"/>
      <c r="O427" s="32"/>
      <c r="P427" s="9"/>
      <c r="Q427" s="9"/>
      <c r="R427" s="9"/>
      <c r="S427" s="31"/>
      <c r="T427" s="32"/>
      <c r="U427" s="9"/>
      <c r="V427" s="9"/>
      <c r="W427" s="33"/>
      <c r="X427" s="34"/>
      <c r="Y427"/>
      <c r="Z427"/>
      <c r="AA427"/>
      <c r="AB427"/>
      <c r="AC427" s="1"/>
    </row>
    <row r="428" spans="1:29" s="14" customFormat="1">
      <c r="A428" s="1"/>
      <c r="B428" s="1"/>
      <c r="C428" s="1"/>
      <c r="D428" s="12"/>
      <c r="F428" s="2"/>
      <c r="G428" s="2"/>
      <c r="H428" s="9"/>
      <c r="I428" s="31"/>
      <c r="J428" s="32"/>
      <c r="K428" s="9"/>
      <c r="L428" s="9"/>
      <c r="M428" s="9"/>
      <c r="N428" s="31"/>
      <c r="O428" s="32"/>
      <c r="P428" s="9"/>
      <c r="Q428" s="9"/>
      <c r="R428" s="9"/>
      <c r="S428" s="31"/>
      <c r="T428" s="32"/>
      <c r="U428" s="9"/>
      <c r="V428" s="9"/>
      <c r="W428" s="33"/>
      <c r="X428" s="34"/>
      <c r="Y428"/>
      <c r="Z428"/>
      <c r="AA428"/>
      <c r="AB428"/>
      <c r="AC428" s="1"/>
    </row>
    <row r="429" spans="1:29" s="14" customFormat="1">
      <c r="A429" s="1"/>
      <c r="B429" s="1"/>
      <c r="C429" s="1"/>
      <c r="D429" s="12"/>
      <c r="F429" s="2"/>
      <c r="G429" s="2"/>
      <c r="H429" s="9"/>
      <c r="I429" s="31"/>
      <c r="J429" s="32"/>
      <c r="K429" s="9"/>
      <c r="L429" s="9"/>
      <c r="M429" s="9"/>
      <c r="N429" s="31"/>
      <c r="O429" s="32"/>
      <c r="P429" s="9"/>
      <c r="Q429" s="9"/>
      <c r="R429" s="9"/>
      <c r="S429" s="31"/>
      <c r="T429" s="32"/>
      <c r="U429" s="9"/>
      <c r="V429" s="9"/>
      <c r="W429" s="33"/>
      <c r="X429" s="34"/>
      <c r="Y429"/>
      <c r="Z429"/>
      <c r="AA429"/>
      <c r="AB429"/>
      <c r="AC429" s="1"/>
    </row>
    <row r="430" spans="1:29" s="14" customFormat="1">
      <c r="A430" s="1"/>
      <c r="B430" s="1"/>
      <c r="C430" s="1"/>
      <c r="D430" s="12"/>
      <c r="F430" s="2"/>
      <c r="G430" s="2"/>
      <c r="H430" s="9"/>
      <c r="I430" s="31"/>
      <c r="J430" s="32"/>
      <c r="K430" s="9"/>
      <c r="L430" s="9"/>
      <c r="M430" s="9"/>
      <c r="N430" s="31"/>
      <c r="O430" s="32"/>
      <c r="P430" s="9"/>
      <c r="Q430" s="9"/>
      <c r="R430" s="9"/>
      <c r="S430" s="31"/>
      <c r="T430" s="32"/>
      <c r="U430" s="9"/>
      <c r="V430" s="9"/>
      <c r="W430" s="33"/>
      <c r="X430" s="34"/>
      <c r="Y430"/>
      <c r="Z430"/>
      <c r="AA430"/>
      <c r="AB430"/>
      <c r="AC430" s="1"/>
    </row>
    <row r="431" spans="1:29" s="14" customFormat="1">
      <c r="A431" s="1"/>
      <c r="B431" s="1"/>
      <c r="C431" s="1"/>
      <c r="D431" s="12"/>
      <c r="F431" s="2"/>
      <c r="G431" s="2"/>
      <c r="H431" s="9"/>
      <c r="I431" s="31"/>
      <c r="J431" s="32"/>
      <c r="K431" s="9"/>
      <c r="L431" s="9"/>
      <c r="M431" s="9"/>
      <c r="N431" s="31"/>
      <c r="O431" s="32"/>
      <c r="P431" s="9"/>
      <c r="Q431" s="9"/>
      <c r="R431" s="9"/>
      <c r="S431" s="31"/>
      <c r="T431" s="32"/>
      <c r="U431" s="9"/>
      <c r="V431" s="9"/>
      <c r="W431" s="33"/>
      <c r="X431" s="34"/>
      <c r="Y431"/>
      <c r="Z431"/>
      <c r="AA431"/>
      <c r="AB431"/>
      <c r="AC431" s="1"/>
    </row>
    <row r="432" spans="1:29" s="14" customFormat="1">
      <c r="A432" s="1"/>
      <c r="B432" s="1"/>
      <c r="C432" s="1"/>
      <c r="D432" s="12"/>
      <c r="F432" s="2"/>
      <c r="G432" s="2"/>
      <c r="H432" s="9"/>
      <c r="I432" s="31"/>
      <c r="J432" s="32"/>
      <c r="K432" s="9"/>
      <c r="L432" s="9"/>
      <c r="M432" s="9"/>
      <c r="N432" s="31"/>
      <c r="O432" s="32"/>
      <c r="P432" s="9"/>
      <c r="Q432" s="9"/>
      <c r="R432" s="9"/>
      <c r="S432" s="31"/>
      <c r="T432" s="32"/>
      <c r="U432" s="9"/>
      <c r="V432" s="9"/>
      <c r="W432" s="33"/>
      <c r="X432" s="34"/>
      <c r="Y432"/>
      <c r="Z432"/>
      <c r="AA432"/>
      <c r="AB432"/>
      <c r="AC432" s="1"/>
    </row>
    <row r="433" spans="1:29" s="14" customFormat="1">
      <c r="A433" s="1"/>
      <c r="B433" s="1"/>
      <c r="C433" s="1"/>
      <c r="D433" s="12"/>
      <c r="F433" s="2"/>
      <c r="G433" s="2"/>
      <c r="H433" s="9"/>
      <c r="I433" s="31"/>
      <c r="J433" s="32"/>
      <c r="K433" s="9"/>
      <c r="L433" s="9"/>
      <c r="M433" s="9"/>
      <c r="N433" s="31"/>
      <c r="O433" s="32"/>
      <c r="P433" s="9"/>
      <c r="Q433" s="9"/>
      <c r="R433" s="9"/>
      <c r="S433" s="31"/>
      <c r="T433" s="32"/>
      <c r="U433" s="9"/>
      <c r="V433" s="9"/>
      <c r="W433" s="33"/>
      <c r="X433" s="34"/>
      <c r="Y433"/>
      <c r="Z433"/>
      <c r="AA433"/>
      <c r="AB433"/>
      <c r="AC433" s="1"/>
    </row>
    <row r="434" spans="1:29" s="14" customFormat="1">
      <c r="A434" s="1"/>
      <c r="B434" s="1"/>
      <c r="C434" s="1"/>
      <c r="D434" s="12"/>
      <c r="F434" s="2"/>
      <c r="G434" s="2"/>
      <c r="H434" s="9"/>
      <c r="I434" s="31"/>
      <c r="J434" s="32"/>
      <c r="K434" s="9"/>
      <c r="L434" s="9"/>
      <c r="M434" s="9"/>
      <c r="N434" s="31"/>
      <c r="O434" s="32"/>
      <c r="P434" s="9"/>
      <c r="Q434" s="9"/>
      <c r="R434" s="9"/>
      <c r="S434" s="31"/>
      <c r="T434" s="32"/>
      <c r="U434" s="9"/>
      <c r="V434" s="9"/>
      <c r="W434" s="33"/>
      <c r="X434" s="34"/>
      <c r="Y434"/>
      <c r="Z434"/>
      <c r="AA434"/>
      <c r="AB434"/>
      <c r="AC434" s="1"/>
    </row>
    <row r="435" spans="1:29" s="14" customFormat="1">
      <c r="A435" s="1"/>
      <c r="B435" s="1"/>
      <c r="C435" s="1"/>
      <c r="D435" s="12"/>
      <c r="F435" s="2"/>
      <c r="G435" s="2"/>
      <c r="H435" s="9"/>
      <c r="I435" s="31"/>
      <c r="J435" s="32"/>
      <c r="K435" s="9"/>
      <c r="L435" s="9"/>
      <c r="M435" s="9"/>
      <c r="N435" s="31"/>
      <c r="O435" s="32"/>
      <c r="P435" s="9"/>
      <c r="Q435" s="9"/>
      <c r="R435" s="9"/>
      <c r="S435" s="31"/>
      <c r="T435" s="32"/>
      <c r="U435" s="9"/>
      <c r="V435" s="9"/>
      <c r="W435" s="33"/>
      <c r="X435" s="34"/>
      <c r="Y435"/>
      <c r="Z435"/>
      <c r="AA435"/>
      <c r="AB435"/>
      <c r="AC435" s="1"/>
    </row>
    <row r="436" spans="1:29" s="14" customFormat="1">
      <c r="A436" s="1"/>
      <c r="B436" s="1"/>
      <c r="C436" s="1"/>
      <c r="D436" s="12"/>
      <c r="F436" s="2"/>
      <c r="G436" s="2"/>
      <c r="H436" s="9"/>
      <c r="I436" s="31"/>
      <c r="J436" s="32"/>
      <c r="K436" s="9"/>
      <c r="L436" s="9"/>
      <c r="M436" s="9"/>
      <c r="N436" s="31"/>
      <c r="O436" s="32"/>
      <c r="P436" s="9"/>
      <c r="Q436" s="9"/>
      <c r="R436" s="9"/>
      <c r="S436" s="31"/>
      <c r="T436" s="32"/>
      <c r="U436" s="9"/>
      <c r="V436" s="9"/>
      <c r="W436" s="33"/>
      <c r="X436" s="34"/>
      <c r="Y436"/>
      <c r="Z436"/>
      <c r="AA436"/>
      <c r="AB436"/>
      <c r="AC436" s="1"/>
    </row>
  </sheetData>
  <pageMargins left="0.75" right="0.75" top="1" bottom="1" header="0.5" footer="0.5"/>
  <pageSetup paperSize="5" scale="60" orientation="landscape" r:id="rId1"/>
  <headerFooter alignWithMargins="0">
    <oddHeader>&amp;C&amp;"Arial,Bold"&amp;12Municipal Permit Fee Calculations</oddHeader>
    <oddFooter>&amp;L&amp;Z&amp;F&amp;R&amp;P</oddFooter>
  </headerFooter>
</worksheet>
</file>

<file path=xl/worksheets/sheet5.xml><?xml version="1.0" encoding="utf-8"?>
<worksheet xmlns="http://schemas.openxmlformats.org/spreadsheetml/2006/main" xmlns:r="http://schemas.openxmlformats.org/officeDocument/2006/relationships">
  <dimension ref="A1:AD60"/>
  <sheetViews>
    <sheetView topLeftCell="A4" zoomScaleNormal="100" zoomScaleSheetLayoutView="100" workbookViewId="0">
      <selection activeCell="G6" sqref="G6"/>
    </sheetView>
  </sheetViews>
  <sheetFormatPr defaultRowHeight="15.75"/>
  <cols>
    <col min="1" max="2" width="9.140625" style="2"/>
    <col min="3" max="3" width="55.140625" style="2" customWidth="1"/>
    <col min="4" max="7" width="9.140625" style="7" customWidth="1"/>
    <col min="8" max="9" width="9.140625" style="79"/>
    <col min="10" max="10" width="13.85546875" style="7" customWidth="1"/>
    <col min="11" max="11" width="9.140625" style="7"/>
    <col min="12" max="12" width="9.28515625" style="7" customWidth="1"/>
    <col min="13" max="13" width="9.7109375" style="2" bestFit="1" customWidth="1"/>
    <col min="14" max="20" width="9.140625" style="2"/>
    <col min="21" max="30" width="9.140625" style="8"/>
    <col min="31" max="16384" width="9.140625" style="1"/>
  </cols>
  <sheetData>
    <row r="1" spans="1:13">
      <c r="A1" s="86"/>
      <c r="D1" s="7" t="s">
        <v>233</v>
      </c>
      <c r="F1" s="7" t="s">
        <v>232</v>
      </c>
      <c r="H1" s="79" t="s">
        <v>232</v>
      </c>
    </row>
    <row r="2" spans="1:13" ht="15.75" customHeight="1">
      <c r="A2" s="3"/>
      <c r="D2" s="321" t="s">
        <v>220</v>
      </c>
      <c r="F2" s="323" t="s">
        <v>229</v>
      </c>
      <c r="G2" s="60"/>
      <c r="H2" s="79" t="s">
        <v>218</v>
      </c>
    </row>
    <row r="3" spans="1:13">
      <c r="A3" s="4"/>
      <c r="B3" s="4"/>
      <c r="C3" s="47"/>
      <c r="D3" s="322"/>
      <c r="F3" s="324"/>
      <c r="G3" s="60"/>
    </row>
    <row r="4" spans="1:13" ht="16.5" thickBot="1">
      <c r="C4" s="224" t="s">
        <v>0</v>
      </c>
      <c r="D4" s="160">
        <v>504</v>
      </c>
      <c r="F4" s="62">
        <f>ROUND(D4*$G$5,0)</f>
        <v>519</v>
      </c>
      <c r="G4" s="60" t="s">
        <v>221</v>
      </c>
      <c r="H4" s="80">
        <f>F4-D4</f>
        <v>15</v>
      </c>
      <c r="J4" s="79"/>
      <c r="K4" s="79"/>
      <c r="L4" s="79"/>
      <c r="M4" s="82"/>
    </row>
    <row r="5" spans="1:13" ht="17.25" thickTop="1" thickBot="1">
      <c r="C5" s="224" t="s">
        <v>1</v>
      </c>
      <c r="D5" s="160">
        <v>1261</v>
      </c>
      <c r="F5" s="62">
        <f t="shared" ref="F5:F6" si="0">ROUND(D5*$G$5,0)</f>
        <v>1298</v>
      </c>
      <c r="G5" s="242">
        <v>1.0289999999999999</v>
      </c>
      <c r="H5" s="80">
        <f t="shared" ref="H5:H6" si="1">F5-D5</f>
        <v>37</v>
      </c>
      <c r="J5" s="79"/>
      <c r="K5" s="79"/>
      <c r="L5" s="79"/>
      <c r="M5" s="82"/>
    </row>
    <row r="6" spans="1:13" ht="16.5" thickTop="1">
      <c r="C6" s="224" t="s">
        <v>2</v>
      </c>
      <c r="D6" s="160">
        <v>80</v>
      </c>
      <c r="F6" s="62">
        <f t="shared" si="0"/>
        <v>82</v>
      </c>
      <c r="G6" s="60"/>
      <c r="H6" s="80">
        <f t="shared" si="1"/>
        <v>2</v>
      </c>
    </row>
    <row r="7" spans="1:13">
      <c r="C7" s="238"/>
      <c r="D7" s="239"/>
      <c r="F7" s="240"/>
      <c r="G7" s="60"/>
      <c r="H7" s="241"/>
    </row>
    <row r="8" spans="1:13">
      <c r="D8" s="7" t="s">
        <v>234</v>
      </c>
      <c r="E8" s="7" t="s">
        <v>234</v>
      </c>
      <c r="F8" s="60" t="s">
        <v>232</v>
      </c>
      <c r="G8" s="60" t="s">
        <v>232</v>
      </c>
      <c r="H8" s="79" t="s">
        <v>232</v>
      </c>
      <c r="I8" s="79" t="s">
        <v>232</v>
      </c>
    </row>
    <row r="9" spans="1:13" ht="63">
      <c r="A9" s="44" t="s">
        <v>3</v>
      </c>
      <c r="B9" s="44"/>
      <c r="C9" s="44" t="s">
        <v>4</v>
      </c>
      <c r="D9" s="44" t="s">
        <v>5</v>
      </c>
      <c r="E9" s="44" t="s">
        <v>6</v>
      </c>
      <c r="F9" s="61" t="s">
        <v>5</v>
      </c>
      <c r="G9" s="61" t="s">
        <v>6</v>
      </c>
      <c r="H9" s="81" t="s">
        <v>5</v>
      </c>
      <c r="I9" s="81" t="s">
        <v>6</v>
      </c>
    </row>
    <row r="10" spans="1:13">
      <c r="A10" s="225" t="s">
        <v>168</v>
      </c>
      <c r="B10" s="230" t="s">
        <v>7</v>
      </c>
      <c r="C10" s="225" t="s">
        <v>8</v>
      </c>
      <c r="D10" s="160">
        <v>207</v>
      </c>
      <c r="E10" s="160">
        <v>469</v>
      </c>
      <c r="F10" s="62">
        <f>ROUND(D10*$G$5,0)</f>
        <v>213</v>
      </c>
      <c r="G10" s="62">
        <f>ROUND(E10*$G$5,0)</f>
        <v>483</v>
      </c>
      <c r="H10" s="80">
        <f>F10-D10</f>
        <v>6</v>
      </c>
      <c r="I10" s="80">
        <f>G10-E10</f>
        <v>14</v>
      </c>
      <c r="J10" s="148" t="s">
        <v>181</v>
      </c>
      <c r="K10" s="148"/>
      <c r="L10" s="148"/>
      <c r="M10" s="149">
        <f>+MIN(+MIN(H$10:H$14),+MIN(H16),+MIN(H$18:H$32),+MIN(H35))</f>
        <v>6</v>
      </c>
    </row>
    <row r="11" spans="1:13">
      <c r="A11" s="228" t="s">
        <v>169</v>
      </c>
      <c r="B11" s="228" t="s">
        <v>7</v>
      </c>
      <c r="C11" s="5" t="s">
        <v>9</v>
      </c>
      <c r="D11" s="160">
        <v>207</v>
      </c>
      <c r="E11" s="160">
        <v>469</v>
      </c>
      <c r="F11" s="62">
        <f t="shared" ref="F11:F35" si="2">ROUND(D11*$G$5,0)</f>
        <v>213</v>
      </c>
      <c r="G11" s="62">
        <f t="shared" ref="G11:G35" si="3">ROUND(E11*$G$5,0)</f>
        <v>483</v>
      </c>
      <c r="H11" s="80">
        <f t="shared" ref="H11:H35" si="4">F11-D11</f>
        <v>6</v>
      </c>
      <c r="I11" s="80">
        <f t="shared" ref="I11:I35" si="5">G11-E11</f>
        <v>14</v>
      </c>
      <c r="J11" s="148" t="s">
        <v>182</v>
      </c>
      <c r="K11" s="148"/>
      <c r="L11" s="148"/>
      <c r="M11" s="149">
        <f>+MAX(H10:H35)</f>
        <v>23</v>
      </c>
    </row>
    <row r="12" spans="1:13">
      <c r="A12" s="228" t="s">
        <v>170</v>
      </c>
      <c r="B12" s="228" t="s">
        <v>7</v>
      </c>
      <c r="C12" s="5" t="s">
        <v>10</v>
      </c>
      <c r="D12" s="160">
        <v>328</v>
      </c>
      <c r="E12" s="160">
        <v>469</v>
      </c>
      <c r="F12" s="62">
        <f t="shared" si="2"/>
        <v>338</v>
      </c>
      <c r="G12" s="62">
        <f t="shared" si="3"/>
        <v>483</v>
      </c>
      <c r="H12" s="80">
        <f t="shared" si="4"/>
        <v>10</v>
      </c>
      <c r="I12" s="80">
        <f t="shared" si="5"/>
        <v>14</v>
      </c>
      <c r="J12" s="148" t="s">
        <v>183</v>
      </c>
      <c r="K12" s="148"/>
      <c r="L12" s="148"/>
      <c r="M12" s="149">
        <f>+MIN(+MIN(I$10:I$14),+MIN(I$18:I$21),+MIN(I23:I32),+MIN(I35))</f>
        <v>8</v>
      </c>
    </row>
    <row r="13" spans="1:13">
      <c r="A13" s="228" t="s">
        <v>171</v>
      </c>
      <c r="B13" s="228" t="s">
        <v>7</v>
      </c>
      <c r="C13" s="5" t="s">
        <v>11</v>
      </c>
      <c r="D13" s="160">
        <v>207</v>
      </c>
      <c r="E13" s="160">
        <v>469</v>
      </c>
      <c r="F13" s="62">
        <f t="shared" si="2"/>
        <v>213</v>
      </c>
      <c r="G13" s="62">
        <f t="shared" si="3"/>
        <v>483</v>
      </c>
      <c r="H13" s="80">
        <f t="shared" si="4"/>
        <v>6</v>
      </c>
      <c r="I13" s="80">
        <f t="shared" si="5"/>
        <v>14</v>
      </c>
      <c r="J13" s="148" t="s">
        <v>184</v>
      </c>
      <c r="K13" s="148"/>
      <c r="L13" s="148"/>
      <c r="M13" s="149">
        <f>+MAX(I10:I35)</f>
        <v>24</v>
      </c>
    </row>
    <row r="14" spans="1:13">
      <c r="A14" s="228" t="s">
        <v>172</v>
      </c>
      <c r="B14" s="231" t="s">
        <v>7</v>
      </c>
      <c r="C14" s="5" t="s">
        <v>12</v>
      </c>
      <c r="D14" s="160">
        <v>207</v>
      </c>
      <c r="E14" s="160">
        <v>469</v>
      </c>
      <c r="F14" s="62">
        <f t="shared" si="2"/>
        <v>213</v>
      </c>
      <c r="G14" s="62">
        <f t="shared" si="3"/>
        <v>483</v>
      </c>
      <c r="H14" s="80">
        <f t="shared" si="4"/>
        <v>6</v>
      </c>
      <c r="I14" s="80">
        <f t="shared" si="5"/>
        <v>14</v>
      </c>
    </row>
    <row r="15" spans="1:13">
      <c r="A15" s="231">
        <v>600</v>
      </c>
      <c r="B15" s="231" t="s">
        <v>13</v>
      </c>
      <c r="C15" s="226" t="s">
        <v>14</v>
      </c>
      <c r="D15" s="160">
        <v>0</v>
      </c>
      <c r="E15" s="160">
        <v>0</v>
      </c>
      <c r="F15" s="62">
        <f t="shared" si="2"/>
        <v>0</v>
      </c>
      <c r="G15" s="62">
        <f t="shared" si="3"/>
        <v>0</v>
      </c>
      <c r="H15" s="80">
        <f t="shared" si="4"/>
        <v>0</v>
      </c>
      <c r="I15" s="80">
        <f t="shared" si="5"/>
        <v>0</v>
      </c>
    </row>
    <row r="16" spans="1:13">
      <c r="A16" s="232"/>
      <c r="B16" s="232"/>
      <c r="C16" s="226" t="s">
        <v>15</v>
      </c>
      <c r="D16" s="160">
        <v>207</v>
      </c>
      <c r="E16" s="160">
        <v>0</v>
      </c>
      <c r="F16" s="62">
        <f t="shared" si="2"/>
        <v>213</v>
      </c>
      <c r="G16" s="62">
        <f t="shared" si="3"/>
        <v>0</v>
      </c>
      <c r="H16" s="80">
        <f t="shared" si="4"/>
        <v>6</v>
      </c>
      <c r="I16" s="80">
        <f t="shared" si="5"/>
        <v>0</v>
      </c>
    </row>
    <row r="17" spans="1:12">
      <c r="A17" s="233" t="s">
        <v>16</v>
      </c>
      <c r="B17" s="234" t="s">
        <v>7</v>
      </c>
      <c r="C17" s="227" t="s">
        <v>17</v>
      </c>
      <c r="D17" s="161">
        <v>0</v>
      </c>
      <c r="E17" s="161">
        <v>25</v>
      </c>
      <c r="F17" s="157">
        <v>0</v>
      </c>
      <c r="G17" s="157">
        <v>25</v>
      </c>
      <c r="H17" s="158">
        <v>0</v>
      </c>
      <c r="I17" s="159">
        <v>0</v>
      </c>
    </row>
    <row r="18" spans="1:12">
      <c r="A18" s="228" t="s">
        <v>18</v>
      </c>
      <c r="B18" s="228" t="s">
        <v>7</v>
      </c>
      <c r="C18" s="5" t="s">
        <v>19</v>
      </c>
      <c r="D18" s="160">
        <v>207</v>
      </c>
      <c r="E18" s="160">
        <v>469</v>
      </c>
      <c r="F18" s="62">
        <f t="shared" si="2"/>
        <v>213</v>
      </c>
      <c r="G18" s="62">
        <f t="shared" si="3"/>
        <v>483</v>
      </c>
      <c r="H18" s="80">
        <f t="shared" si="4"/>
        <v>6</v>
      </c>
      <c r="I18" s="80">
        <f t="shared" si="5"/>
        <v>14</v>
      </c>
    </row>
    <row r="19" spans="1:12">
      <c r="A19" s="228">
        <v>1000</v>
      </c>
      <c r="B19" s="228" t="s">
        <v>13</v>
      </c>
      <c r="C19" s="5" t="s">
        <v>20</v>
      </c>
      <c r="D19" s="160">
        <v>207</v>
      </c>
      <c r="E19" s="160">
        <v>469</v>
      </c>
      <c r="F19" s="62">
        <f t="shared" si="2"/>
        <v>213</v>
      </c>
      <c r="G19" s="62">
        <f t="shared" si="3"/>
        <v>483</v>
      </c>
      <c r="H19" s="80">
        <f t="shared" si="4"/>
        <v>6</v>
      </c>
      <c r="I19" s="80">
        <f t="shared" si="5"/>
        <v>14</v>
      </c>
    </row>
    <row r="20" spans="1:12">
      <c r="A20" s="228" t="s">
        <v>22</v>
      </c>
      <c r="B20" s="228" t="s">
        <v>7</v>
      </c>
      <c r="C20" s="5" t="s">
        <v>21</v>
      </c>
      <c r="D20" s="160">
        <v>803</v>
      </c>
      <c r="E20" s="160">
        <v>826</v>
      </c>
      <c r="F20" s="62">
        <f t="shared" si="2"/>
        <v>826</v>
      </c>
      <c r="G20" s="62">
        <f t="shared" si="3"/>
        <v>850</v>
      </c>
      <c r="H20" s="80">
        <f t="shared" si="4"/>
        <v>23</v>
      </c>
      <c r="I20" s="80">
        <f t="shared" si="5"/>
        <v>24</v>
      </c>
    </row>
    <row r="21" spans="1:12">
      <c r="A21" s="228" t="s">
        <v>24</v>
      </c>
      <c r="B21" s="228" t="s">
        <v>7</v>
      </c>
      <c r="C21" s="5" t="s">
        <v>23</v>
      </c>
      <c r="D21" s="160">
        <v>803</v>
      </c>
      <c r="E21" s="160">
        <v>826</v>
      </c>
      <c r="F21" s="62">
        <f t="shared" si="2"/>
        <v>826</v>
      </c>
      <c r="G21" s="62">
        <f t="shared" si="3"/>
        <v>850</v>
      </c>
      <c r="H21" s="80">
        <f t="shared" si="4"/>
        <v>23</v>
      </c>
      <c r="I21" s="80">
        <f t="shared" si="5"/>
        <v>24</v>
      </c>
      <c r="K21" s="7" t="s">
        <v>222</v>
      </c>
    </row>
    <row r="22" spans="1:12">
      <c r="A22" s="188" t="s">
        <v>24</v>
      </c>
      <c r="B22" s="188" t="s">
        <v>7</v>
      </c>
      <c r="C22" s="189" t="s">
        <v>219</v>
      </c>
      <c r="D22" s="190">
        <v>236</v>
      </c>
      <c r="E22" s="190">
        <v>0</v>
      </c>
      <c r="F22" s="62">
        <f t="shared" si="2"/>
        <v>243</v>
      </c>
      <c r="G22" s="62">
        <f t="shared" si="3"/>
        <v>0</v>
      </c>
      <c r="H22" s="80">
        <f t="shared" si="4"/>
        <v>7</v>
      </c>
      <c r="I22" s="80">
        <f t="shared" si="5"/>
        <v>0</v>
      </c>
      <c r="K22" s="6" t="s">
        <v>185</v>
      </c>
      <c r="L22" s="192" t="s">
        <v>217</v>
      </c>
    </row>
    <row r="23" spans="1:12">
      <c r="A23" s="228" t="s">
        <v>26</v>
      </c>
      <c r="B23" s="228" t="s">
        <v>7</v>
      </c>
      <c r="C23" s="5" t="s">
        <v>25</v>
      </c>
      <c r="D23" s="160">
        <v>803</v>
      </c>
      <c r="E23" s="160">
        <v>826</v>
      </c>
      <c r="F23" s="62">
        <f t="shared" si="2"/>
        <v>826</v>
      </c>
      <c r="G23" s="62">
        <f t="shared" si="3"/>
        <v>850</v>
      </c>
      <c r="H23" s="80">
        <f t="shared" si="4"/>
        <v>23</v>
      </c>
      <c r="I23" s="80">
        <f t="shared" si="5"/>
        <v>24</v>
      </c>
      <c r="K23" s="191">
        <f>D22+E22</f>
        <v>236</v>
      </c>
      <c r="L23" s="193">
        <f>F22+G22</f>
        <v>243</v>
      </c>
    </row>
    <row r="24" spans="1:12">
      <c r="A24" s="228" t="s">
        <v>28</v>
      </c>
      <c r="B24" s="228" t="s">
        <v>7</v>
      </c>
      <c r="C24" s="5" t="s">
        <v>27</v>
      </c>
      <c r="D24" s="160">
        <v>803</v>
      </c>
      <c r="E24" s="160">
        <v>826</v>
      </c>
      <c r="F24" s="62">
        <f t="shared" si="2"/>
        <v>826</v>
      </c>
      <c r="G24" s="62">
        <f t="shared" si="3"/>
        <v>850</v>
      </c>
      <c r="H24" s="80">
        <f t="shared" si="4"/>
        <v>23</v>
      </c>
      <c r="I24" s="80">
        <f t="shared" si="5"/>
        <v>24</v>
      </c>
      <c r="K24" s="7" t="s">
        <v>225</v>
      </c>
    </row>
    <row r="25" spans="1:12">
      <c r="A25" s="235" t="s">
        <v>30</v>
      </c>
      <c r="B25" s="236" t="s">
        <v>7</v>
      </c>
      <c r="C25" s="6" t="s">
        <v>29</v>
      </c>
      <c r="D25" s="160">
        <v>803</v>
      </c>
      <c r="E25" s="160">
        <v>826</v>
      </c>
      <c r="F25" s="62">
        <f t="shared" si="2"/>
        <v>826</v>
      </c>
      <c r="G25" s="62">
        <f t="shared" si="3"/>
        <v>850</v>
      </c>
      <c r="H25" s="80">
        <f t="shared" si="4"/>
        <v>23</v>
      </c>
      <c r="I25" s="80">
        <f t="shared" si="5"/>
        <v>24</v>
      </c>
    </row>
    <row r="26" spans="1:12">
      <c r="A26" s="235" t="s">
        <v>32</v>
      </c>
      <c r="B26" s="235" t="s">
        <v>13</v>
      </c>
      <c r="C26" s="228" t="s">
        <v>31</v>
      </c>
      <c r="D26" s="160">
        <v>207</v>
      </c>
      <c r="E26" s="160">
        <v>275</v>
      </c>
      <c r="F26" s="62">
        <f t="shared" si="2"/>
        <v>213</v>
      </c>
      <c r="G26" s="62">
        <f t="shared" si="3"/>
        <v>283</v>
      </c>
      <c r="H26" s="80">
        <f t="shared" si="4"/>
        <v>6</v>
      </c>
      <c r="I26" s="80">
        <f t="shared" si="5"/>
        <v>8</v>
      </c>
    </row>
    <row r="27" spans="1:12">
      <c r="A27" s="228" t="s">
        <v>34</v>
      </c>
      <c r="B27" s="228" t="s">
        <v>13</v>
      </c>
      <c r="C27" s="5" t="s">
        <v>33</v>
      </c>
      <c r="D27" s="160">
        <v>328</v>
      </c>
      <c r="E27" s="160">
        <v>469</v>
      </c>
      <c r="F27" s="62">
        <f t="shared" si="2"/>
        <v>338</v>
      </c>
      <c r="G27" s="62">
        <f t="shared" si="3"/>
        <v>483</v>
      </c>
      <c r="H27" s="80">
        <f t="shared" si="4"/>
        <v>10</v>
      </c>
      <c r="I27" s="80">
        <f t="shared" si="5"/>
        <v>14</v>
      </c>
    </row>
    <row r="28" spans="1:12">
      <c r="A28" s="228" t="s">
        <v>36</v>
      </c>
      <c r="B28" s="228" t="s">
        <v>7</v>
      </c>
      <c r="C28" s="5" t="s">
        <v>35</v>
      </c>
      <c r="D28" s="160">
        <v>328</v>
      </c>
      <c r="E28" s="160">
        <v>469</v>
      </c>
      <c r="F28" s="62">
        <f t="shared" si="2"/>
        <v>338</v>
      </c>
      <c r="G28" s="62">
        <f t="shared" si="3"/>
        <v>483</v>
      </c>
      <c r="H28" s="80">
        <f t="shared" si="4"/>
        <v>10</v>
      </c>
      <c r="I28" s="80">
        <f t="shared" si="5"/>
        <v>14</v>
      </c>
    </row>
    <row r="29" spans="1:12">
      <c r="A29" s="228" t="s">
        <v>37</v>
      </c>
      <c r="B29" s="228" t="s">
        <v>13</v>
      </c>
      <c r="C29" s="5" t="s">
        <v>35</v>
      </c>
      <c r="D29" s="160">
        <v>328</v>
      </c>
      <c r="E29" s="160">
        <v>469</v>
      </c>
      <c r="F29" s="62">
        <f t="shared" si="2"/>
        <v>338</v>
      </c>
      <c r="G29" s="62">
        <f t="shared" si="3"/>
        <v>483</v>
      </c>
      <c r="H29" s="80">
        <f t="shared" si="4"/>
        <v>10</v>
      </c>
      <c r="I29" s="80">
        <f t="shared" si="5"/>
        <v>14</v>
      </c>
    </row>
    <row r="30" spans="1:12">
      <c r="A30" s="228" t="s">
        <v>39</v>
      </c>
      <c r="B30" s="228" t="s">
        <v>7</v>
      </c>
      <c r="C30" s="5" t="s">
        <v>38</v>
      </c>
      <c r="D30" s="160">
        <v>458</v>
      </c>
      <c r="E30" s="160">
        <v>469</v>
      </c>
      <c r="F30" s="62">
        <f t="shared" si="2"/>
        <v>471</v>
      </c>
      <c r="G30" s="62">
        <f t="shared" si="3"/>
        <v>483</v>
      </c>
      <c r="H30" s="80">
        <f t="shared" si="4"/>
        <v>13</v>
      </c>
      <c r="I30" s="80">
        <f t="shared" si="5"/>
        <v>14</v>
      </c>
    </row>
    <row r="31" spans="1:12">
      <c r="A31" s="228" t="s">
        <v>41</v>
      </c>
      <c r="B31" s="228" t="s">
        <v>13</v>
      </c>
      <c r="C31" s="5" t="s">
        <v>40</v>
      </c>
      <c r="D31" s="160">
        <v>458</v>
      </c>
      <c r="E31" s="160">
        <v>469</v>
      </c>
      <c r="F31" s="62">
        <f t="shared" si="2"/>
        <v>471</v>
      </c>
      <c r="G31" s="62">
        <f t="shared" si="3"/>
        <v>483</v>
      </c>
      <c r="H31" s="80">
        <f t="shared" si="4"/>
        <v>13</v>
      </c>
      <c r="I31" s="80">
        <f t="shared" si="5"/>
        <v>14</v>
      </c>
    </row>
    <row r="32" spans="1:12">
      <c r="A32" s="228">
        <v>1900</v>
      </c>
      <c r="B32" s="228" t="s">
        <v>7</v>
      </c>
      <c r="C32" s="5" t="s">
        <v>42</v>
      </c>
      <c r="D32" s="160">
        <v>458</v>
      </c>
      <c r="E32" s="160">
        <v>469</v>
      </c>
      <c r="F32" s="62">
        <f t="shared" si="2"/>
        <v>471</v>
      </c>
      <c r="G32" s="62">
        <f t="shared" si="3"/>
        <v>483</v>
      </c>
      <c r="H32" s="80">
        <f t="shared" si="4"/>
        <v>13</v>
      </c>
      <c r="I32" s="80">
        <f t="shared" si="5"/>
        <v>14</v>
      </c>
    </row>
    <row r="33" spans="1:9">
      <c r="A33" s="233">
        <v>2401</v>
      </c>
      <c r="B33" s="233" t="s">
        <v>13</v>
      </c>
      <c r="C33" s="229" t="s">
        <v>226</v>
      </c>
      <c r="D33" s="200">
        <v>50</v>
      </c>
      <c r="E33" s="200">
        <v>40</v>
      </c>
      <c r="F33" s="201">
        <v>50</v>
      </c>
      <c r="G33" s="201">
        <v>40</v>
      </c>
      <c r="H33" s="159">
        <v>0</v>
      </c>
      <c r="I33" s="159">
        <v>0</v>
      </c>
    </row>
    <row r="34" spans="1:9">
      <c r="A34" s="237">
        <v>2402</v>
      </c>
      <c r="B34" s="237" t="s">
        <v>13</v>
      </c>
      <c r="C34" s="202" t="s">
        <v>228</v>
      </c>
      <c r="D34" s="200">
        <v>534</v>
      </c>
      <c r="E34" s="200">
        <v>50</v>
      </c>
      <c r="F34" s="201">
        <v>534</v>
      </c>
      <c r="G34" s="201">
        <v>50</v>
      </c>
      <c r="H34" s="159">
        <v>0</v>
      </c>
      <c r="I34" s="159">
        <v>0</v>
      </c>
    </row>
    <row r="35" spans="1:9">
      <c r="A35" s="228"/>
      <c r="B35" s="228"/>
      <c r="C35" s="199" t="s">
        <v>227</v>
      </c>
      <c r="D35" s="160">
        <v>458</v>
      </c>
      <c r="E35" s="160">
        <v>469</v>
      </c>
      <c r="F35" s="62">
        <f t="shared" si="2"/>
        <v>471</v>
      </c>
      <c r="G35" s="62">
        <f t="shared" si="3"/>
        <v>483</v>
      </c>
      <c r="H35" s="80">
        <f t="shared" si="4"/>
        <v>13</v>
      </c>
      <c r="I35" s="80">
        <f t="shared" si="5"/>
        <v>14</v>
      </c>
    </row>
    <row r="38" spans="1:9" hidden="1"/>
    <row r="39" spans="1:9" hidden="1"/>
    <row r="40" spans="1:9" hidden="1"/>
    <row r="41" spans="1:9" hidden="1"/>
    <row r="42" spans="1:9" hidden="1"/>
    <row r="43" spans="1:9" hidden="1"/>
    <row r="44" spans="1:9" hidden="1"/>
    <row r="45" spans="1:9" hidden="1"/>
    <row r="46" spans="1:9" hidden="1"/>
    <row r="47" spans="1:9" hidden="1"/>
    <row r="48" spans="1:9" hidden="1"/>
    <row r="49" hidden="1"/>
    <row r="50" hidden="1"/>
    <row r="51" hidden="1"/>
    <row r="52" hidden="1"/>
    <row r="53" hidden="1"/>
    <row r="54" hidden="1"/>
    <row r="55" hidden="1"/>
    <row r="56" hidden="1"/>
    <row r="57" hidden="1"/>
    <row r="58" hidden="1"/>
    <row r="59" hidden="1"/>
    <row r="60" hidden="1"/>
  </sheetData>
  <mergeCells count="2">
    <mergeCell ref="D2:D3"/>
    <mergeCell ref="F2:F3"/>
  </mergeCells>
  <pageMargins left="0.7" right="0.7" top="0.75" bottom="0.75" header="0.3" footer="0.3"/>
  <pageSetup paperSize="5" scale="80" orientation="landscape" r:id="rId1"/>
  <colBreaks count="1" manualBreakCount="1">
    <brk id="9" max="1048575" man="1"/>
  </colBreaks>
  <ignoredErrors>
    <ignoredError sqref="F10" formula="1"/>
  </ignoredErrors>
  <legacyDrawing r:id="rId2"/>
</worksheet>
</file>

<file path=xl/worksheets/sheet6.xml><?xml version="1.0" encoding="utf-8"?>
<worksheet xmlns="http://schemas.openxmlformats.org/spreadsheetml/2006/main" xmlns:r="http://schemas.openxmlformats.org/officeDocument/2006/relationships">
  <dimension ref="A1:S31"/>
  <sheetViews>
    <sheetView tabSelected="1" topLeftCell="A22" zoomScale="90" zoomScaleNormal="90" workbookViewId="0">
      <selection activeCell="A31" sqref="A31:G31"/>
    </sheetView>
  </sheetViews>
  <sheetFormatPr defaultColWidth="15.7109375" defaultRowHeight="15"/>
  <cols>
    <col min="1" max="1" width="36.140625" style="162" customWidth="1"/>
    <col min="2" max="7" width="12.7109375" style="162" customWidth="1"/>
    <col min="8" max="13" width="12.7109375" style="194" customWidth="1"/>
    <col min="14" max="19" width="12.7109375" style="85" customWidth="1"/>
    <col min="20" max="16384" width="15.7109375" style="84"/>
  </cols>
  <sheetData>
    <row r="1" spans="1:19" s="21" customFormat="1" ht="16.5" thickBot="1">
      <c r="A1" s="307" t="s">
        <v>223</v>
      </c>
      <c r="B1" s="308"/>
      <c r="C1" s="308"/>
      <c r="D1" s="308"/>
      <c r="E1" s="308"/>
      <c r="F1" s="308"/>
      <c r="G1" s="308"/>
      <c r="H1" s="309" t="s">
        <v>235</v>
      </c>
      <c r="I1" s="310"/>
      <c r="J1" s="310"/>
      <c r="K1" s="310" t="s">
        <v>237</v>
      </c>
      <c r="L1" s="310"/>
      <c r="M1" s="310"/>
      <c r="N1" s="311" t="s">
        <v>236</v>
      </c>
      <c r="O1" s="312"/>
      <c r="P1" s="312" t="s">
        <v>238</v>
      </c>
      <c r="Q1" s="312"/>
      <c r="R1" s="312"/>
      <c r="S1" s="312"/>
    </row>
    <row r="2" spans="1:19" s="21" customFormat="1" ht="21" customHeight="1" thickTop="1" thickBot="1">
      <c r="A2" s="307" t="s">
        <v>231</v>
      </c>
      <c r="B2" s="313"/>
      <c r="C2" s="313"/>
      <c r="D2" s="313"/>
      <c r="E2" s="313"/>
      <c r="F2" s="313"/>
      <c r="G2" s="313"/>
      <c r="H2" s="309"/>
      <c r="I2" s="314" t="s">
        <v>221</v>
      </c>
      <c r="J2" s="315">
        <v>1.0289999999999999</v>
      </c>
      <c r="K2" s="314"/>
      <c r="L2" s="314"/>
      <c r="M2" s="314"/>
      <c r="N2" s="311"/>
      <c r="O2" s="312"/>
      <c r="P2" s="312"/>
      <c r="Q2" s="312"/>
      <c r="R2" s="312"/>
      <c r="S2" s="316"/>
    </row>
    <row r="3" spans="1:19" s="21" customFormat="1" ht="13.5" customHeight="1" thickTop="1" thickBot="1">
      <c r="A3" s="331" t="s">
        <v>186</v>
      </c>
      <c r="B3" s="332"/>
      <c r="C3" s="332"/>
      <c r="D3" s="332"/>
      <c r="E3" s="332"/>
      <c r="F3" s="332"/>
      <c r="G3" s="332"/>
      <c r="H3" s="335"/>
      <c r="I3" s="336"/>
      <c r="J3" s="336"/>
      <c r="K3" s="336"/>
      <c r="L3" s="336"/>
      <c r="M3" s="336"/>
      <c r="N3" s="325"/>
      <c r="O3" s="326"/>
      <c r="P3" s="326"/>
      <c r="Q3" s="326"/>
      <c r="R3" s="326"/>
      <c r="S3" s="327"/>
    </row>
    <row r="4" spans="1:19" ht="93.75" customHeight="1" thickBot="1">
      <c r="A4" s="246"/>
      <c r="B4" s="247"/>
      <c r="C4" s="247" t="s">
        <v>187</v>
      </c>
      <c r="D4" s="248" t="s">
        <v>188</v>
      </c>
      <c r="E4" s="248" t="s">
        <v>189</v>
      </c>
      <c r="F4" s="249" t="s">
        <v>190</v>
      </c>
      <c r="G4" s="250" t="s">
        <v>191</v>
      </c>
      <c r="H4" s="251"/>
      <c r="I4" s="252" t="s">
        <v>187</v>
      </c>
      <c r="J4" s="253" t="s">
        <v>188</v>
      </c>
      <c r="K4" s="253" t="s">
        <v>189</v>
      </c>
      <c r="L4" s="254" t="s">
        <v>190</v>
      </c>
      <c r="M4" s="255" t="s">
        <v>191</v>
      </c>
      <c r="N4" s="256"/>
      <c r="O4" s="257" t="s">
        <v>187</v>
      </c>
      <c r="P4" s="258" t="s">
        <v>188</v>
      </c>
      <c r="Q4" s="258" t="s">
        <v>189</v>
      </c>
      <c r="R4" s="259" t="s">
        <v>190</v>
      </c>
      <c r="S4" s="260" t="s">
        <v>191</v>
      </c>
    </row>
    <row r="5" spans="1:19" ht="16.5" thickBot="1">
      <c r="A5" s="261" t="s">
        <v>192</v>
      </c>
      <c r="B5" s="262"/>
      <c r="C5" s="263">
        <v>70</v>
      </c>
      <c r="D5" s="263">
        <v>560</v>
      </c>
      <c r="E5" s="263">
        <v>2797</v>
      </c>
      <c r="F5" s="262"/>
      <c r="G5" s="264"/>
      <c r="H5" s="265"/>
      <c r="I5" s="266">
        <f>ROUND(C5*$J$2,0)</f>
        <v>72</v>
      </c>
      <c r="J5" s="266">
        <f>ROUND(D5*$J$2,0)</f>
        <v>576</v>
      </c>
      <c r="K5" s="266">
        <f>ROUND(E5*$J$2,0)</f>
        <v>2878</v>
      </c>
      <c r="L5" s="267"/>
      <c r="M5" s="268"/>
      <c r="N5" s="269"/>
      <c r="O5" s="270">
        <f t="shared" ref="O5:Q9" si="0">I5-C5</f>
        <v>2</v>
      </c>
      <c r="P5" s="270">
        <f t="shared" si="0"/>
        <v>16</v>
      </c>
      <c r="Q5" s="270">
        <f t="shared" si="0"/>
        <v>81</v>
      </c>
      <c r="R5" s="271"/>
      <c r="S5" s="272"/>
    </row>
    <row r="6" spans="1:19" ht="31.5" customHeight="1" thickBot="1">
      <c r="A6" s="261" t="s">
        <v>193</v>
      </c>
      <c r="B6" s="262"/>
      <c r="C6" s="263">
        <v>70</v>
      </c>
      <c r="D6" s="263">
        <v>279</v>
      </c>
      <c r="E6" s="263">
        <v>1399</v>
      </c>
      <c r="F6" s="262"/>
      <c r="G6" s="264"/>
      <c r="H6" s="265"/>
      <c r="I6" s="266">
        <f t="shared" ref="I6:I9" si="1">ROUND(C6*$J$2,0)</f>
        <v>72</v>
      </c>
      <c r="J6" s="266">
        <f t="shared" ref="J6:J9" si="2">ROUND(D6*$J$2,0)</f>
        <v>287</v>
      </c>
      <c r="K6" s="266">
        <f t="shared" ref="K6:K9" si="3">ROUND(E6*$J$2,0)</f>
        <v>1440</v>
      </c>
      <c r="L6" s="267"/>
      <c r="M6" s="268"/>
      <c r="N6" s="269"/>
      <c r="O6" s="270">
        <f t="shared" si="0"/>
        <v>2</v>
      </c>
      <c r="P6" s="270">
        <f t="shared" si="0"/>
        <v>8</v>
      </c>
      <c r="Q6" s="270">
        <f t="shared" si="0"/>
        <v>41</v>
      </c>
      <c r="R6" s="271"/>
      <c r="S6" s="272"/>
    </row>
    <row r="7" spans="1:19" ht="32.25" thickBot="1">
      <c r="A7" s="246" t="s">
        <v>194</v>
      </c>
      <c r="B7" s="273"/>
      <c r="C7" s="263">
        <v>70</v>
      </c>
      <c r="D7" s="263">
        <v>141</v>
      </c>
      <c r="E7" s="263">
        <v>698</v>
      </c>
      <c r="F7" s="273"/>
      <c r="G7" s="274"/>
      <c r="H7" s="275"/>
      <c r="I7" s="266">
        <f t="shared" si="1"/>
        <v>72</v>
      </c>
      <c r="J7" s="266">
        <f t="shared" si="2"/>
        <v>145</v>
      </c>
      <c r="K7" s="266">
        <f t="shared" si="3"/>
        <v>718</v>
      </c>
      <c r="L7" s="276"/>
      <c r="M7" s="277"/>
      <c r="N7" s="278"/>
      <c r="O7" s="270">
        <f t="shared" si="0"/>
        <v>2</v>
      </c>
      <c r="P7" s="270">
        <f t="shared" si="0"/>
        <v>4</v>
      </c>
      <c r="Q7" s="270">
        <f t="shared" si="0"/>
        <v>20</v>
      </c>
      <c r="R7" s="279"/>
      <c r="S7" s="280"/>
    </row>
    <row r="8" spans="1:19" ht="34.5" customHeight="1" thickBot="1">
      <c r="A8" s="261" t="s">
        <v>195</v>
      </c>
      <c r="B8" s="262"/>
      <c r="C8" s="263">
        <v>70</v>
      </c>
      <c r="D8" s="263">
        <v>279</v>
      </c>
      <c r="E8" s="263">
        <v>1399</v>
      </c>
      <c r="F8" s="281"/>
      <c r="G8" s="282"/>
      <c r="H8" s="265"/>
      <c r="I8" s="266">
        <f t="shared" si="1"/>
        <v>72</v>
      </c>
      <c r="J8" s="266">
        <f t="shared" si="2"/>
        <v>287</v>
      </c>
      <c r="K8" s="266">
        <f t="shared" si="3"/>
        <v>1440</v>
      </c>
      <c r="L8" s="283"/>
      <c r="M8" s="284"/>
      <c r="N8" s="278"/>
      <c r="O8" s="270">
        <f t="shared" si="0"/>
        <v>2</v>
      </c>
      <c r="P8" s="270">
        <f t="shared" si="0"/>
        <v>8</v>
      </c>
      <c r="Q8" s="270">
        <f t="shared" si="0"/>
        <v>41</v>
      </c>
      <c r="R8" s="285"/>
      <c r="S8" s="286"/>
    </row>
    <row r="9" spans="1:19" ht="32.25" thickBot="1">
      <c r="A9" s="246" t="s">
        <v>196</v>
      </c>
      <c r="B9" s="281"/>
      <c r="C9" s="263">
        <v>70</v>
      </c>
      <c r="D9" s="263">
        <v>210</v>
      </c>
      <c r="E9" s="263">
        <v>698</v>
      </c>
      <c r="F9" s="281"/>
      <c r="G9" s="282"/>
      <c r="H9" s="275"/>
      <c r="I9" s="266">
        <f t="shared" si="1"/>
        <v>72</v>
      </c>
      <c r="J9" s="266">
        <f t="shared" si="2"/>
        <v>216</v>
      </c>
      <c r="K9" s="266">
        <f t="shared" si="3"/>
        <v>718</v>
      </c>
      <c r="L9" s="283"/>
      <c r="M9" s="284"/>
      <c r="N9" s="278"/>
      <c r="O9" s="270">
        <f t="shared" si="0"/>
        <v>2</v>
      </c>
      <c r="P9" s="270">
        <f t="shared" si="0"/>
        <v>6</v>
      </c>
      <c r="Q9" s="270">
        <f t="shared" si="0"/>
        <v>20</v>
      </c>
      <c r="R9" s="285"/>
      <c r="S9" s="286"/>
    </row>
    <row r="10" spans="1:19" ht="32.25" thickBot="1">
      <c r="A10" s="287" t="s">
        <v>197</v>
      </c>
      <c r="B10" s="288"/>
      <c r="C10" s="281"/>
      <c r="D10" s="281"/>
      <c r="E10" s="281"/>
      <c r="F10" s="263">
        <v>0</v>
      </c>
      <c r="G10" s="289"/>
      <c r="H10" s="290"/>
      <c r="I10" s="283"/>
      <c r="J10" s="283"/>
      <c r="K10" s="283"/>
      <c r="L10" s="266">
        <f>ROUND(F10*$J$2,0)</f>
        <v>0</v>
      </c>
      <c r="M10" s="291"/>
      <c r="N10" s="292"/>
      <c r="O10" s="293"/>
      <c r="P10" s="293"/>
      <c r="Q10" s="285"/>
      <c r="R10" s="270">
        <f t="shared" ref="R10:R21" si="4">L10-F10</f>
        <v>0</v>
      </c>
      <c r="S10" s="294"/>
    </row>
    <row r="11" spans="1:19" ht="32.25" thickBot="1">
      <c r="A11" s="287" t="s">
        <v>198</v>
      </c>
      <c r="B11" s="288"/>
      <c r="C11" s="288"/>
      <c r="D11" s="288"/>
      <c r="E11" s="288"/>
      <c r="F11" s="263">
        <v>267</v>
      </c>
      <c r="G11" s="289"/>
      <c r="H11" s="290"/>
      <c r="I11" s="295"/>
      <c r="J11" s="295"/>
      <c r="K11" s="295"/>
      <c r="L11" s="266">
        <f t="shared" ref="L11:L21" si="5">ROUND(F11*$J$2,0)</f>
        <v>275</v>
      </c>
      <c r="M11" s="291"/>
      <c r="N11" s="292"/>
      <c r="O11" s="293"/>
      <c r="P11" s="293"/>
      <c r="Q11" s="293"/>
      <c r="R11" s="270">
        <f t="shared" si="4"/>
        <v>8</v>
      </c>
      <c r="S11" s="294"/>
    </row>
    <row r="12" spans="1:19" ht="32.25" thickBot="1">
      <c r="A12" s="287" t="s">
        <v>199</v>
      </c>
      <c r="B12" s="288"/>
      <c r="C12" s="288"/>
      <c r="D12" s="288"/>
      <c r="E12" s="288"/>
      <c r="F12" s="263">
        <v>315</v>
      </c>
      <c r="G12" s="289"/>
      <c r="H12" s="290"/>
      <c r="I12" s="295"/>
      <c r="J12" s="295"/>
      <c r="K12" s="295"/>
      <c r="L12" s="266">
        <f t="shared" si="5"/>
        <v>324</v>
      </c>
      <c r="M12" s="291"/>
      <c r="N12" s="292"/>
      <c r="O12" s="293"/>
      <c r="P12" s="293"/>
      <c r="Q12" s="293"/>
      <c r="R12" s="270">
        <f t="shared" si="4"/>
        <v>9</v>
      </c>
      <c r="S12" s="294"/>
    </row>
    <row r="13" spans="1:19" ht="42" customHeight="1" thickBot="1">
      <c r="A13" s="261" t="s">
        <v>200</v>
      </c>
      <c r="B13" s="262"/>
      <c r="C13" s="262"/>
      <c r="D13" s="262"/>
      <c r="E13" s="262"/>
      <c r="F13" s="263">
        <v>362</v>
      </c>
      <c r="G13" s="264"/>
      <c r="H13" s="265"/>
      <c r="I13" s="267"/>
      <c r="J13" s="267"/>
      <c r="K13" s="267"/>
      <c r="L13" s="266">
        <f t="shared" si="5"/>
        <v>372</v>
      </c>
      <c r="M13" s="268"/>
      <c r="N13" s="269"/>
      <c r="O13" s="271"/>
      <c r="P13" s="271"/>
      <c r="Q13" s="271"/>
      <c r="R13" s="270">
        <f t="shared" si="4"/>
        <v>10</v>
      </c>
      <c r="S13" s="272"/>
    </row>
    <row r="14" spans="1:19" ht="32.25" thickBot="1">
      <c r="A14" s="246" t="s">
        <v>201</v>
      </c>
      <c r="B14" s="273"/>
      <c r="C14" s="273"/>
      <c r="D14" s="273"/>
      <c r="E14" s="273"/>
      <c r="F14" s="263">
        <v>408</v>
      </c>
      <c r="G14" s="274"/>
      <c r="H14" s="275"/>
      <c r="I14" s="276"/>
      <c r="J14" s="276"/>
      <c r="K14" s="276"/>
      <c r="L14" s="266">
        <f t="shared" si="5"/>
        <v>420</v>
      </c>
      <c r="M14" s="277"/>
      <c r="N14" s="278"/>
      <c r="O14" s="279"/>
      <c r="P14" s="279"/>
      <c r="Q14" s="279"/>
      <c r="R14" s="270">
        <f t="shared" si="4"/>
        <v>12</v>
      </c>
      <c r="S14" s="280"/>
    </row>
    <row r="15" spans="1:19" ht="32.25" thickBot="1">
      <c r="A15" s="287" t="s">
        <v>202</v>
      </c>
      <c r="B15" s="288"/>
      <c r="C15" s="288"/>
      <c r="D15" s="288"/>
      <c r="E15" s="288"/>
      <c r="F15" s="263">
        <v>478</v>
      </c>
      <c r="G15" s="289"/>
      <c r="H15" s="290"/>
      <c r="I15" s="295"/>
      <c r="J15" s="295"/>
      <c r="K15" s="295"/>
      <c r="L15" s="266">
        <f t="shared" si="5"/>
        <v>492</v>
      </c>
      <c r="M15" s="291"/>
      <c r="N15" s="292"/>
      <c r="O15" s="293"/>
      <c r="P15" s="293"/>
      <c r="Q15" s="293"/>
      <c r="R15" s="270">
        <f t="shared" si="4"/>
        <v>14</v>
      </c>
      <c r="S15" s="294"/>
    </row>
    <row r="16" spans="1:19" ht="32.25" thickBot="1">
      <c r="A16" s="287" t="s">
        <v>203</v>
      </c>
      <c r="B16" s="288"/>
      <c r="C16" s="288"/>
      <c r="D16" s="288"/>
      <c r="E16" s="288"/>
      <c r="F16" s="263">
        <v>525</v>
      </c>
      <c r="G16" s="289"/>
      <c r="H16" s="290"/>
      <c r="I16" s="295"/>
      <c r="J16" s="295"/>
      <c r="K16" s="295"/>
      <c r="L16" s="266">
        <f t="shared" si="5"/>
        <v>540</v>
      </c>
      <c r="M16" s="291"/>
      <c r="N16" s="292"/>
      <c r="O16" s="293"/>
      <c r="P16" s="293"/>
      <c r="Q16" s="293"/>
      <c r="R16" s="270">
        <f t="shared" si="4"/>
        <v>15</v>
      </c>
      <c r="S16" s="294"/>
    </row>
    <row r="17" spans="1:19" ht="32.25" thickBot="1">
      <c r="A17" s="287" t="s">
        <v>204</v>
      </c>
      <c r="B17" s="288"/>
      <c r="C17" s="288"/>
      <c r="D17" s="288"/>
      <c r="E17" s="288"/>
      <c r="F17" s="263">
        <v>571</v>
      </c>
      <c r="G17" s="289"/>
      <c r="H17" s="290"/>
      <c r="I17" s="295"/>
      <c r="J17" s="295"/>
      <c r="K17" s="295"/>
      <c r="L17" s="266">
        <f t="shared" si="5"/>
        <v>588</v>
      </c>
      <c r="M17" s="291"/>
      <c r="N17" s="292"/>
      <c r="O17" s="293"/>
      <c r="P17" s="293"/>
      <c r="Q17" s="293"/>
      <c r="R17" s="270">
        <f t="shared" si="4"/>
        <v>17</v>
      </c>
      <c r="S17" s="294"/>
    </row>
    <row r="18" spans="1:19" ht="39.75" customHeight="1" thickBot="1">
      <c r="A18" s="261" t="s">
        <v>205</v>
      </c>
      <c r="B18" s="262"/>
      <c r="C18" s="262"/>
      <c r="D18" s="262"/>
      <c r="E18" s="262"/>
      <c r="F18" s="263">
        <v>617</v>
      </c>
      <c r="G18" s="264"/>
      <c r="H18" s="265"/>
      <c r="I18" s="267"/>
      <c r="J18" s="267"/>
      <c r="K18" s="267"/>
      <c r="L18" s="266">
        <f t="shared" si="5"/>
        <v>635</v>
      </c>
      <c r="M18" s="268"/>
      <c r="N18" s="269"/>
      <c r="O18" s="271"/>
      <c r="P18" s="271"/>
      <c r="Q18" s="271"/>
      <c r="R18" s="270">
        <f t="shared" si="4"/>
        <v>18</v>
      </c>
      <c r="S18" s="272"/>
    </row>
    <row r="19" spans="1:19" ht="32.25" thickBot="1">
      <c r="A19" s="246" t="s">
        <v>206</v>
      </c>
      <c r="B19" s="281"/>
      <c r="C19" s="281"/>
      <c r="D19" s="281"/>
      <c r="E19" s="281"/>
      <c r="F19" s="263">
        <v>664</v>
      </c>
      <c r="G19" s="282"/>
      <c r="H19" s="275"/>
      <c r="I19" s="283"/>
      <c r="J19" s="283"/>
      <c r="K19" s="283"/>
      <c r="L19" s="266">
        <f t="shared" si="5"/>
        <v>683</v>
      </c>
      <c r="M19" s="284"/>
      <c r="N19" s="278"/>
      <c r="O19" s="285"/>
      <c r="P19" s="285"/>
      <c r="Q19" s="285"/>
      <c r="R19" s="270">
        <f t="shared" si="4"/>
        <v>19</v>
      </c>
      <c r="S19" s="286"/>
    </row>
    <row r="20" spans="1:19" ht="32.25" thickBot="1">
      <c r="A20" s="287" t="s">
        <v>207</v>
      </c>
      <c r="B20" s="288"/>
      <c r="C20" s="288"/>
      <c r="D20" s="288"/>
      <c r="E20" s="288"/>
      <c r="F20" s="263">
        <v>698</v>
      </c>
      <c r="G20" s="289"/>
      <c r="H20" s="290"/>
      <c r="I20" s="295"/>
      <c r="J20" s="295"/>
      <c r="K20" s="295"/>
      <c r="L20" s="266">
        <f t="shared" si="5"/>
        <v>718</v>
      </c>
      <c r="M20" s="291"/>
      <c r="N20" s="292"/>
      <c r="O20" s="293"/>
      <c r="P20" s="293"/>
      <c r="Q20" s="293"/>
      <c r="R20" s="270">
        <f t="shared" si="4"/>
        <v>20</v>
      </c>
      <c r="S20" s="294"/>
    </row>
    <row r="21" spans="1:19" ht="16.5" thickBot="1">
      <c r="A21" s="287" t="s">
        <v>208</v>
      </c>
      <c r="B21" s="288"/>
      <c r="C21" s="288"/>
      <c r="D21" s="288"/>
      <c r="E21" s="288"/>
      <c r="F21" s="263">
        <v>141</v>
      </c>
      <c r="G21" s="289"/>
      <c r="H21" s="290"/>
      <c r="I21" s="295"/>
      <c r="J21" s="295"/>
      <c r="K21" s="295"/>
      <c r="L21" s="266">
        <f t="shared" si="5"/>
        <v>145</v>
      </c>
      <c r="M21" s="291"/>
      <c r="N21" s="292"/>
      <c r="O21" s="293"/>
      <c r="P21" s="293"/>
      <c r="Q21" s="293"/>
      <c r="R21" s="270">
        <f t="shared" si="4"/>
        <v>4</v>
      </c>
      <c r="S21" s="294"/>
    </row>
    <row r="22" spans="1:19" ht="32.25" thickBot="1">
      <c r="A22" s="287" t="s">
        <v>209</v>
      </c>
      <c r="B22" s="288"/>
      <c r="C22" s="288"/>
      <c r="D22" s="288"/>
      <c r="E22" s="288"/>
      <c r="F22" s="281"/>
      <c r="G22" s="296">
        <v>839</v>
      </c>
      <c r="H22" s="290"/>
      <c r="I22" s="295"/>
      <c r="J22" s="295"/>
      <c r="K22" s="295"/>
      <c r="L22" s="283"/>
      <c r="M22" s="297">
        <f>ROUND(G22*$J$2,0)</f>
        <v>863</v>
      </c>
      <c r="N22" s="292"/>
      <c r="O22" s="293"/>
      <c r="P22" s="293"/>
      <c r="Q22" s="293"/>
      <c r="R22" s="285"/>
      <c r="S22" s="298">
        <f t="shared" ref="S22:S28" si="6">M22-G22</f>
        <v>24</v>
      </c>
    </row>
    <row r="23" spans="1:19" ht="48" thickBot="1">
      <c r="A23" s="246" t="s">
        <v>210</v>
      </c>
      <c r="B23" s="273"/>
      <c r="C23" s="273"/>
      <c r="D23" s="273"/>
      <c r="E23" s="273"/>
      <c r="F23" s="273"/>
      <c r="G23" s="296">
        <v>350</v>
      </c>
      <c r="H23" s="275"/>
      <c r="I23" s="276"/>
      <c r="J23" s="276"/>
      <c r="K23" s="276"/>
      <c r="L23" s="276"/>
      <c r="M23" s="297">
        <f t="shared" ref="M23:M28" si="7">ROUND(G23*$J$2,0)</f>
        <v>360</v>
      </c>
      <c r="N23" s="278"/>
      <c r="O23" s="279"/>
      <c r="P23" s="279"/>
      <c r="Q23" s="279"/>
      <c r="R23" s="279"/>
      <c r="S23" s="298">
        <f t="shared" si="6"/>
        <v>10</v>
      </c>
    </row>
    <row r="24" spans="1:19" ht="48" thickBot="1">
      <c r="A24" s="299" t="s">
        <v>211</v>
      </c>
      <c r="B24" s="288"/>
      <c r="C24" s="288"/>
      <c r="D24" s="288"/>
      <c r="E24" s="288"/>
      <c r="F24" s="288"/>
      <c r="G24" s="296">
        <v>698</v>
      </c>
      <c r="H24" s="290"/>
      <c r="I24" s="295"/>
      <c r="J24" s="295"/>
      <c r="K24" s="295"/>
      <c r="L24" s="295"/>
      <c r="M24" s="297">
        <f t="shared" si="7"/>
        <v>718</v>
      </c>
      <c r="N24" s="292"/>
      <c r="O24" s="293"/>
      <c r="P24" s="293"/>
      <c r="Q24" s="293"/>
      <c r="R24" s="293"/>
      <c r="S24" s="298">
        <f t="shared" si="6"/>
        <v>20</v>
      </c>
    </row>
    <row r="25" spans="1:19" ht="142.5" thickBot="1">
      <c r="A25" s="287" t="s">
        <v>212</v>
      </c>
      <c r="B25" s="288"/>
      <c r="C25" s="288"/>
      <c r="D25" s="288"/>
      <c r="E25" s="288"/>
      <c r="F25" s="288"/>
      <c r="G25" s="296">
        <v>279</v>
      </c>
      <c r="H25" s="290"/>
      <c r="I25" s="295"/>
      <c r="J25" s="295"/>
      <c r="K25" s="295"/>
      <c r="L25" s="295"/>
      <c r="M25" s="297">
        <f t="shared" si="7"/>
        <v>287</v>
      </c>
      <c r="N25" s="292"/>
      <c r="O25" s="293"/>
      <c r="P25" s="293"/>
      <c r="Q25" s="293"/>
      <c r="R25" s="293"/>
      <c r="S25" s="298">
        <f t="shared" si="6"/>
        <v>8</v>
      </c>
    </row>
    <row r="26" spans="1:19" ht="111" thickBot="1">
      <c r="A26" s="246" t="s">
        <v>213</v>
      </c>
      <c r="B26" s="273"/>
      <c r="C26" s="273"/>
      <c r="D26" s="273"/>
      <c r="E26" s="273"/>
      <c r="F26" s="273"/>
      <c r="G26" s="296">
        <v>30</v>
      </c>
      <c r="H26" s="275"/>
      <c r="I26" s="276"/>
      <c r="J26" s="276"/>
      <c r="K26" s="276"/>
      <c r="L26" s="276"/>
      <c r="M26" s="297">
        <f t="shared" si="7"/>
        <v>31</v>
      </c>
      <c r="N26" s="278"/>
      <c r="O26" s="279"/>
      <c r="P26" s="279"/>
      <c r="Q26" s="279"/>
      <c r="R26" s="279"/>
      <c r="S26" s="298">
        <f t="shared" si="6"/>
        <v>1</v>
      </c>
    </row>
    <row r="27" spans="1:19" ht="32.25" thickBot="1">
      <c r="A27" s="287" t="s">
        <v>214</v>
      </c>
      <c r="B27" s="288"/>
      <c r="C27" s="288"/>
      <c r="D27" s="288"/>
      <c r="E27" s="288"/>
      <c r="F27" s="288"/>
      <c r="G27" s="296">
        <v>350</v>
      </c>
      <c r="H27" s="290"/>
      <c r="I27" s="295"/>
      <c r="J27" s="295"/>
      <c r="K27" s="295"/>
      <c r="L27" s="295"/>
      <c r="M27" s="297">
        <f t="shared" si="7"/>
        <v>360</v>
      </c>
      <c r="N27" s="292"/>
      <c r="O27" s="293"/>
      <c r="P27" s="293"/>
      <c r="Q27" s="293"/>
      <c r="R27" s="293"/>
      <c r="S27" s="298">
        <f t="shared" si="6"/>
        <v>10</v>
      </c>
    </row>
    <row r="28" spans="1:19" ht="32.25" thickBot="1">
      <c r="A28" s="287" t="s">
        <v>215</v>
      </c>
      <c r="B28" s="288"/>
      <c r="C28" s="288"/>
      <c r="D28" s="288"/>
      <c r="E28" s="288"/>
      <c r="F28" s="288"/>
      <c r="G28" s="296">
        <v>698</v>
      </c>
      <c r="H28" s="290"/>
      <c r="I28" s="295"/>
      <c r="J28" s="295"/>
      <c r="K28" s="295"/>
      <c r="L28" s="295"/>
      <c r="M28" s="297">
        <f t="shared" si="7"/>
        <v>718</v>
      </c>
      <c r="N28" s="292"/>
      <c r="O28" s="293"/>
      <c r="P28" s="293"/>
      <c r="Q28" s="293"/>
      <c r="R28" s="293"/>
      <c r="S28" s="298">
        <f t="shared" si="6"/>
        <v>20</v>
      </c>
    </row>
    <row r="29" spans="1:19" ht="16.5" thickBot="1">
      <c r="A29" s="287" t="s">
        <v>216</v>
      </c>
      <c r="B29" s="300">
        <v>490</v>
      </c>
      <c r="C29" s="301"/>
      <c r="D29" s="301"/>
      <c r="E29" s="301"/>
      <c r="F29" s="301"/>
      <c r="G29" s="302"/>
      <c r="H29" s="303">
        <f>ROUND(B29*$J$2,0)</f>
        <v>504</v>
      </c>
      <c r="I29" s="295"/>
      <c r="J29" s="295"/>
      <c r="K29" s="295"/>
      <c r="L29" s="295"/>
      <c r="M29" s="291"/>
      <c r="N29" s="304">
        <f>H29-B29</f>
        <v>14</v>
      </c>
      <c r="O29" s="305"/>
      <c r="P29" s="305"/>
      <c r="Q29" s="305"/>
      <c r="R29" s="305"/>
      <c r="S29" s="306"/>
    </row>
    <row r="30" spans="1:19" ht="15.75" thickBot="1"/>
    <row r="31" spans="1:19" ht="94.5" customHeight="1" thickTop="1" thickBot="1">
      <c r="A31" s="328" t="s">
        <v>244</v>
      </c>
      <c r="B31" s="329"/>
      <c r="C31" s="329"/>
      <c r="D31" s="329"/>
      <c r="E31" s="329"/>
      <c r="F31" s="329"/>
      <c r="G31" s="330"/>
      <c r="H31" s="333"/>
      <c r="I31" s="334"/>
      <c r="J31" s="334"/>
      <c r="K31" s="334"/>
      <c r="L31" s="334"/>
      <c r="M31" s="334"/>
      <c r="N31" s="163"/>
      <c r="O31" s="163"/>
      <c r="P31" s="163"/>
      <c r="Q31" s="163"/>
      <c r="R31" s="163"/>
      <c r="S31" s="163"/>
    </row>
  </sheetData>
  <mergeCells count="5">
    <mergeCell ref="N3:S3"/>
    <mergeCell ref="A31:G31"/>
    <mergeCell ref="A3:G3"/>
    <mergeCell ref="H31:M31"/>
    <mergeCell ref="H3:M3"/>
  </mergeCells>
  <pageMargins left="0.7" right="0.7" top="0.75" bottom="0.75" header="0.3" footer="0.3"/>
  <pageSetup scale="60" orientation="portrait" r:id="rId1"/>
  <rowBreaks count="1" manualBreakCount="1">
    <brk id="29" max="16383"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Fee Increase Calculation</vt:lpstr>
      <vt:lpstr>70A,70B</vt:lpstr>
      <vt:lpstr>70C</vt:lpstr>
      <vt:lpstr>70D,70E,70F</vt:lpstr>
      <vt:lpstr>70G,70H</vt:lpstr>
      <vt:lpstr>9D</vt:lpstr>
      <vt:lpstr>'70A,70B'!Print_Area</vt:lpstr>
      <vt:lpstr>'70D,70E,70F'!Print_Area</vt:lpstr>
    </vt:vector>
  </TitlesOfParts>
  <Company>Department of Environmental Quality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sbiorn</dc:creator>
  <cp:lastModifiedBy>C.Clipper</cp:lastModifiedBy>
  <cp:lastPrinted>2013-02-11T20:55:34Z</cp:lastPrinted>
  <dcterms:created xsi:type="dcterms:W3CDTF">2007-08-29T16:37:22Z</dcterms:created>
  <dcterms:modified xsi:type="dcterms:W3CDTF">2013-06-10T22:04:36Z</dcterms:modified>
</cp:coreProperties>
</file>